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tatystyka" sheetId="1" r:id="rId1"/>
    <sheet name="Algebra" sheetId="2" r:id="rId2"/>
    <sheet name="Geometria" sheetId="3" r:id="rId3"/>
  </sheets>
  <definedNames>
    <definedName name="Tabela">'Algebra'!$B$12:$C$20</definedName>
  </definedNames>
  <calcPr fullCalcOnLoad="1"/>
</workbook>
</file>

<file path=xl/sharedStrings.xml><?xml version="1.0" encoding="utf-8"?>
<sst xmlns="http://schemas.openxmlformats.org/spreadsheetml/2006/main" count="112" uniqueCount="95">
  <si>
    <t>pow. kont.</t>
  </si>
  <si>
    <t>procent</t>
  </si>
  <si>
    <t>Azja</t>
  </si>
  <si>
    <t>Afryka</t>
  </si>
  <si>
    <t>Australia</t>
  </si>
  <si>
    <t>Antarktyda</t>
  </si>
  <si>
    <t>Europa</t>
  </si>
  <si>
    <t>Amer.Pół</t>
  </si>
  <si>
    <t>Amer. Poł.</t>
  </si>
  <si>
    <t>Zad.1.</t>
  </si>
  <si>
    <t>Cała pow.</t>
  </si>
  <si>
    <t>Zad. 2.</t>
  </si>
  <si>
    <t>Tabela przedstawia oceny z matematyki klasy II b.</t>
  </si>
  <si>
    <t>Ocena</t>
  </si>
  <si>
    <t>Licz.ocen</t>
  </si>
  <si>
    <t>cel</t>
  </si>
  <si>
    <t>bdb</t>
  </si>
  <si>
    <t>db</t>
  </si>
  <si>
    <t>dst</t>
  </si>
  <si>
    <t>pop</t>
  </si>
  <si>
    <t>ndst</t>
  </si>
  <si>
    <t>RAZEM:</t>
  </si>
  <si>
    <r>
      <t>Wartość oc</t>
    </r>
    <r>
      <rPr>
        <b/>
        <sz val="10"/>
        <rFont val="Arial CE"/>
        <family val="2"/>
      </rPr>
      <t>.</t>
    </r>
  </si>
  <si>
    <t>Zad. 3.</t>
  </si>
  <si>
    <t>Nazwa prod.</t>
  </si>
  <si>
    <t>Cena za kg</t>
  </si>
  <si>
    <t>seler</t>
  </si>
  <si>
    <t>marchew</t>
  </si>
  <si>
    <t>pietruszka</t>
  </si>
  <si>
    <t>pomidory</t>
  </si>
  <si>
    <t>papryka</t>
  </si>
  <si>
    <t>cebula</t>
  </si>
  <si>
    <t>por</t>
  </si>
  <si>
    <t>ziemniaki</t>
  </si>
  <si>
    <t>ogórek</t>
  </si>
  <si>
    <t>cena</t>
  </si>
  <si>
    <t>artykuł</t>
  </si>
  <si>
    <t>wartość</t>
  </si>
  <si>
    <t>ilość w kg</t>
  </si>
  <si>
    <t>Razem</t>
  </si>
  <si>
    <t>liczba osób</t>
  </si>
  <si>
    <t>Jaka jest średnia ocen z matematyki w tej klasie, jaka mediana tych ocen?</t>
  </si>
  <si>
    <t>Wyznacz najmiejszą powierzchnię spośród wszystkich kontynentów.</t>
  </si>
  <si>
    <t>Przedstaw dane graficznie.</t>
  </si>
  <si>
    <t xml:space="preserve">Jeżeli cała powierzchnia kontynentów zajmuje 148 mln. km^2, </t>
  </si>
  <si>
    <t>to ile wynosi powierzchnia kontynentu najmniejszego?</t>
  </si>
  <si>
    <t>i wymieszać.</t>
  </si>
  <si>
    <t xml:space="preserve">Produkty pokroić lub zetrzeć na tarce, doprawić do smaku solą, pieprzem, sokim z cytryny </t>
  </si>
  <si>
    <t>Na podstawie przepisu i tabeli, oblicz ile kosztują produkty na sałatkę dla wybranej</t>
  </si>
  <si>
    <t>Przepis na sałatkę dla 4 osób. Produkty:</t>
  </si>
  <si>
    <t>liczby osób.</t>
  </si>
  <si>
    <t>0,20kg selera; 0,30kg marchwi; 0,30kg pietruszki; 0,40kg pomidory; 0,10kg cebula ; 0,15kg papryka.</t>
  </si>
  <si>
    <t>Zad. 4.</t>
  </si>
  <si>
    <t>Która z liczb jest większa</t>
  </si>
  <si>
    <t>x</t>
  </si>
  <si>
    <t>y</t>
  </si>
  <si>
    <t>Zad. 5.</t>
  </si>
  <si>
    <t>Kasia kupiła w sklepie sukienkę, żakiet i kapelusz płacąc za wszystko 384 zł.</t>
  </si>
  <si>
    <t>Kapelusz był o 20% tańszy od sukienki,a żakiet o 40% droższy od sukienki.</t>
  </si>
  <si>
    <t>Ile kosztowała każda rzecz z osobna?</t>
  </si>
  <si>
    <t>sukienka</t>
  </si>
  <si>
    <t>żakiet</t>
  </si>
  <si>
    <t>kapelusz</t>
  </si>
  <si>
    <t>Komórka celu</t>
  </si>
  <si>
    <t>Komóra decyzyjna</t>
  </si>
  <si>
    <t>Rozwiązanie przy pomocy budowania formuł oraz narzędzia szukaj wyniku.</t>
  </si>
  <si>
    <t>Przykład:</t>
  </si>
  <si>
    <t>Dla jakiego m funkcja przechodzi przez podany punkt</t>
  </si>
  <si>
    <t>Odp: m =</t>
  </si>
  <si>
    <t>Rozwiązanie przy pomocy budowania formuł.</t>
  </si>
  <si>
    <t>a</t>
  </si>
  <si>
    <t>b</t>
  </si>
  <si>
    <t>Rozwiązanie przy pomocy wklejania funkcji tekstowych oraz budowania formuł:</t>
  </si>
  <si>
    <t>Rozwiązanie przy pomocy wklejania funkcji matematycznych oraz logicznych:</t>
  </si>
  <si>
    <t>Rozwiązanie przy pomocy wklejania funkcji tekstowych, budowania formuł i graficznie:</t>
  </si>
  <si>
    <t xml:space="preserve">  Rozwiązanie przy pomocy wklejania funkcji statystycznych, matematycznych i graficznie:</t>
  </si>
  <si>
    <t>Długość odcinka AB podzielona została na dwie części w stosunku 2 : 3.</t>
  </si>
  <si>
    <t>Jedna część jest o 6 cm dłuższa od drugiej.Jaką długość ma odcinek AB?</t>
  </si>
  <si>
    <t>x+6</t>
  </si>
  <si>
    <t>| AB |</t>
  </si>
  <si>
    <t>Rozwiązanie:</t>
  </si>
  <si>
    <t>Komórka decyzyjna</t>
  </si>
  <si>
    <t>x + 0,8x + 1,4x = 384</t>
  </si>
  <si>
    <t>2 : 3 = x : ( x + 6 )</t>
  </si>
  <si>
    <t xml:space="preserve">Oblicz pole obszaru zacieniowanego na rysunku dla dowolnie wybranych </t>
  </si>
  <si>
    <t>P = 0.5aa - 0.5 ab + 0,5bb</t>
  </si>
  <si>
    <t>wartości dodatnich a i b takich, że a &gt; b.</t>
  </si>
  <si>
    <t>Zbuduj kwadrat magiczny o trzech wierszach i trzech kolumnach.</t>
  </si>
  <si>
    <t>Rozwiązanie przy pomocy budowania formuł:</t>
  </si>
  <si>
    <t>Oblicz obwód trapezu dla dowolnie wybranych wartości dodatnich x.</t>
  </si>
  <si>
    <t>Zad. 6.</t>
  </si>
  <si>
    <t>Zad. 7.</t>
  </si>
  <si>
    <t>Zad. 8.</t>
  </si>
  <si>
    <t>Zad. 9.</t>
  </si>
  <si>
    <t>Zad. 10.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</si>
</sst>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 CE"/>
      <family val="0"/>
    </font>
    <font>
      <b/>
      <sz val="11"/>
      <color indexed="9"/>
      <name val="Arial CE"/>
      <family val="2"/>
    </font>
    <font>
      <b/>
      <sz val="12"/>
      <name val="Arial CE"/>
      <family val="0"/>
    </font>
    <font>
      <b/>
      <sz val="10"/>
      <name val="Arial CE"/>
      <family val="2"/>
    </font>
    <font>
      <sz val="11"/>
      <name val="Arial CE"/>
      <family val="0"/>
    </font>
    <font>
      <b/>
      <sz val="10"/>
      <color indexed="12"/>
      <name val="Arial CE"/>
      <family val="2"/>
    </font>
    <font>
      <b/>
      <sz val="10"/>
      <color indexed="10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8"/>
      <name val="Arial CE"/>
      <family val="2"/>
    </font>
    <font>
      <b/>
      <sz val="10"/>
      <color indexed="20"/>
      <name val="Arial CE"/>
      <family val="2"/>
    </font>
    <font>
      <sz val="9.75"/>
      <name val="Arial CE"/>
      <family val="0"/>
    </font>
    <font>
      <b/>
      <sz val="10"/>
      <color indexed="57"/>
      <name val="Arial CE"/>
      <family val="2"/>
    </font>
    <font>
      <sz val="10"/>
      <name val="Times New Roman CE"/>
      <family val="0"/>
    </font>
    <font>
      <sz val="9"/>
      <color indexed="50"/>
      <name val="Times New Roman CE"/>
      <family val="1"/>
    </font>
    <font>
      <sz val="10"/>
      <color indexed="50"/>
      <name val="Times New Roman CE"/>
      <family val="1"/>
    </font>
    <font>
      <b/>
      <sz val="10"/>
      <color indexed="14"/>
      <name val="Arial CE"/>
      <family val="2"/>
    </font>
    <font>
      <sz val="10"/>
      <color indexed="17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0" xfId="0" applyFont="1" applyAlignment="1">
      <alignment/>
    </xf>
    <xf numFmtId="0" fontId="0" fillId="0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5" borderId="3" xfId="0" applyFont="1" applyFill="1" applyBorder="1" applyAlignment="1">
      <alignment/>
    </xf>
    <xf numFmtId="0" fontId="6" fillId="3" borderId="0" xfId="0" applyFont="1" applyFill="1" applyAlignment="1">
      <alignment/>
    </xf>
    <xf numFmtId="0" fontId="0" fillId="0" borderId="0" xfId="0" applyFill="1" applyAlignment="1">
      <alignment/>
    </xf>
    <xf numFmtId="0" fontId="6" fillId="2" borderId="0" xfId="0" applyFont="1" applyFill="1" applyAlignment="1">
      <alignment horizontal="center"/>
    </xf>
    <xf numFmtId="0" fontId="3" fillId="0" borderId="0" xfId="0" applyFont="1" applyAlignment="1">
      <alignment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6" borderId="4" xfId="0" applyFill="1" applyBorder="1" applyAlignment="1">
      <alignment/>
    </xf>
    <xf numFmtId="0" fontId="0" fillId="6" borderId="5" xfId="0" applyFill="1" applyBorder="1" applyAlignment="1">
      <alignment/>
    </xf>
    <xf numFmtId="0" fontId="0" fillId="7" borderId="4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44" fontId="3" fillId="0" borderId="1" xfId="0" applyNumberFormat="1" applyFont="1" applyBorder="1" applyAlignment="1">
      <alignment horizontal="center"/>
    </xf>
    <xf numFmtId="44" fontId="3" fillId="0" borderId="2" xfId="0" applyNumberFormat="1" applyFont="1" applyBorder="1" applyAlignment="1">
      <alignment horizontal="center"/>
    </xf>
    <xf numFmtId="44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44" fontId="0" fillId="0" borderId="1" xfId="19" applyBorder="1" applyAlignment="1">
      <alignment horizontal="center"/>
    </xf>
    <xf numFmtId="0" fontId="12" fillId="0" borderId="0" xfId="0" applyFont="1" applyAlignment="1">
      <alignment/>
    </xf>
    <xf numFmtId="0" fontId="3" fillId="6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6" fillId="3" borderId="0" xfId="0" applyFont="1" applyFill="1" applyAlignment="1">
      <alignment horizontal="left"/>
    </xf>
    <xf numFmtId="0" fontId="0" fillId="7" borderId="2" xfId="0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44" fontId="0" fillId="0" borderId="2" xfId="19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2" xfId="0" applyBorder="1" applyAlignment="1" applyProtection="1">
      <alignment horizontal="center"/>
      <protection/>
    </xf>
    <xf numFmtId="0" fontId="6" fillId="6" borderId="2" xfId="0" applyFont="1" applyFill="1" applyBorder="1" applyAlignment="1" applyProtection="1">
      <alignment horizontal="center"/>
      <protection locked="0"/>
    </xf>
    <xf numFmtId="0" fontId="6" fillId="7" borderId="2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6" fillId="3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44" fontId="3" fillId="2" borderId="2" xfId="19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4" fontId="0" fillId="7" borderId="1" xfId="0" applyNumberFormat="1" applyFill="1" applyBorder="1" applyAlignment="1">
      <alignment horizontal="center"/>
    </xf>
    <xf numFmtId="44" fontId="0" fillId="7" borderId="2" xfId="0" applyNumberForma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10" fillId="7" borderId="0" xfId="0" applyFont="1" applyFill="1" applyAlignment="1">
      <alignment horizontal="left"/>
    </xf>
    <xf numFmtId="0" fontId="15" fillId="0" borderId="0" xfId="17" applyFont="1" applyAlignment="1">
      <alignment horizontal="center"/>
      <protection/>
    </xf>
    <xf numFmtId="0" fontId="6" fillId="3" borderId="0" xfId="0" applyFont="1" applyFill="1" applyAlignment="1">
      <alignment horizontal="left"/>
    </xf>
    <xf numFmtId="0" fontId="6" fillId="3" borderId="7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14" fillId="0" borderId="0" xfId="17" applyFont="1" applyAlignment="1">
      <alignment horizontal="center"/>
      <protection/>
    </xf>
    <xf numFmtId="0" fontId="17" fillId="0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Powierzchnia kontynentów.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Statystyka!$B$8</c:f>
              <c:strCache>
                <c:ptCount val="1"/>
                <c:pt idx="0">
                  <c:v>procent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</c:dPt>
          <c:dPt>
            <c:idx val="4"/>
            <c:explosion val="6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solidFill>
                  <a:srgbClr val="336666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Statystyka!$A$9:$A$15</c:f>
              <c:strCache>
                <c:ptCount val="7"/>
                <c:pt idx="0">
                  <c:v>Azja</c:v>
                </c:pt>
                <c:pt idx="1">
                  <c:v>Afryka</c:v>
                </c:pt>
                <c:pt idx="2">
                  <c:v>Amer.Pół</c:v>
                </c:pt>
                <c:pt idx="3">
                  <c:v>Amer. Poł.</c:v>
                </c:pt>
                <c:pt idx="4">
                  <c:v>Australia</c:v>
                </c:pt>
                <c:pt idx="5">
                  <c:v>Antarktyda</c:v>
                </c:pt>
                <c:pt idx="6">
                  <c:v>Europa</c:v>
                </c:pt>
              </c:strCache>
            </c:strRef>
          </c:cat>
          <c:val>
            <c:numRef>
              <c:f>Statystyka!$B$9:$B$15</c:f>
              <c:numCache>
                <c:ptCount val="7"/>
                <c:pt idx="0">
                  <c:v>20</c:v>
                </c:pt>
                <c:pt idx="1">
                  <c:v>14</c:v>
                </c:pt>
                <c:pt idx="2">
                  <c:v>14</c:v>
                </c:pt>
                <c:pt idx="3">
                  <c:v>30</c:v>
                </c:pt>
                <c:pt idx="4">
                  <c:v>6</c:v>
                </c:pt>
                <c:pt idx="5">
                  <c:v>9</c:v>
                </c:pt>
                <c:pt idx="6">
                  <c:v>7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Arial CE"/>
                <a:ea typeface="Arial CE"/>
                <a:cs typeface="Arial CE"/>
              </a:rPr>
              <a:t>Liczba ocen w klasie II b.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Statystyka!$C$28</c:f>
              <c:strCache>
                <c:ptCount val="1"/>
                <c:pt idx="0">
                  <c:v>Licz.ocen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3366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Statystyka!$B$29:$B$34</c:f>
              <c:strCache>
                <c:ptCount val="6"/>
                <c:pt idx="0">
                  <c:v>cel</c:v>
                </c:pt>
                <c:pt idx="1">
                  <c:v>bdb</c:v>
                </c:pt>
                <c:pt idx="2">
                  <c:v>db</c:v>
                </c:pt>
                <c:pt idx="3">
                  <c:v>dst</c:v>
                </c:pt>
                <c:pt idx="4">
                  <c:v>pop</c:v>
                </c:pt>
                <c:pt idx="5">
                  <c:v>ndst</c:v>
                </c:pt>
              </c:strCache>
            </c:strRef>
          </c:cat>
          <c:val>
            <c:numRef>
              <c:f>Statystyka!$C$29:$C$34</c:f>
              <c:numCache>
                <c:ptCount val="6"/>
                <c:pt idx="0">
                  <c:v>1</c:v>
                </c:pt>
                <c:pt idx="1">
                  <c:v>4</c:v>
                </c:pt>
                <c:pt idx="2">
                  <c:v>11</c:v>
                </c:pt>
                <c:pt idx="3">
                  <c:v>12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</c:ser>
        <c:axId val="43222187"/>
        <c:axId val="53455364"/>
      </c:barChart>
      <c:catAx>
        <c:axId val="43222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455364"/>
        <c:crosses val="autoZero"/>
        <c:auto val="1"/>
        <c:lblOffset val="100"/>
        <c:noMultiLvlLbl val="0"/>
      </c:catAx>
      <c:valAx>
        <c:axId val="534553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222187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9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6</xdr:row>
      <xdr:rowOff>57150</xdr:rowOff>
    </xdr:from>
    <xdr:to>
      <xdr:col>8</xdr:col>
      <xdr:colOff>457200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1704975" y="1028700"/>
        <a:ext cx="44196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24</xdr:row>
      <xdr:rowOff>161925</xdr:rowOff>
    </xdr:from>
    <xdr:to>
      <xdr:col>8</xdr:col>
      <xdr:colOff>609600</xdr:colOff>
      <xdr:row>41</xdr:row>
      <xdr:rowOff>123825</xdr:rowOff>
    </xdr:to>
    <xdr:graphicFrame>
      <xdr:nvGraphicFramePr>
        <xdr:cNvPr id="2" name="Chart 2"/>
        <xdr:cNvGraphicFramePr/>
      </xdr:nvGraphicFramePr>
      <xdr:xfrm>
        <a:off x="2305050" y="4086225"/>
        <a:ext cx="39719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333375</xdr:colOff>
      <xdr:row>49</xdr:row>
      <xdr:rowOff>57150</xdr:rowOff>
    </xdr:from>
    <xdr:to>
      <xdr:col>7</xdr:col>
      <xdr:colOff>647700</xdr:colOff>
      <xdr:row>50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4629150" y="8067675"/>
          <a:ext cx="1000125" cy="257175"/>
        </a:xfrm>
        <a:prstGeom prst="wedgeEllipseCallout">
          <a:avLst>
            <a:gd name="adj1" fmla="val -38171"/>
            <a:gd name="adj2" fmla="val -2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Mediana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25</xdr:row>
      <xdr:rowOff>85725</xdr:rowOff>
    </xdr:from>
    <xdr:to>
      <xdr:col>5</xdr:col>
      <xdr:colOff>171450</xdr:colOff>
      <xdr:row>27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4171950"/>
          <a:ext cx="1962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10</xdr:row>
      <xdr:rowOff>38100</xdr:rowOff>
    </xdr:from>
    <xdr:to>
      <xdr:col>4</xdr:col>
      <xdr:colOff>419100</xdr:colOff>
      <xdr:row>12</xdr:row>
      <xdr:rowOff>133350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2343150" y="1657350"/>
          <a:ext cx="819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428625</xdr:colOff>
      <xdr:row>6</xdr:row>
      <xdr:rowOff>28575</xdr:rowOff>
    </xdr:from>
    <xdr:to>
      <xdr:col>3</xdr:col>
      <xdr:colOff>352425</xdr:colOff>
      <xdr:row>8</xdr:row>
      <xdr:rowOff>38100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800225" y="1000125"/>
          <a:ext cx="6096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x</a:t>
          </a:r>
        </a:p>
      </xdr:txBody>
    </xdr:sp>
    <xdr:clientData/>
  </xdr:twoCellAnchor>
  <xdr:twoCellAnchor>
    <xdr:from>
      <xdr:col>4</xdr:col>
      <xdr:colOff>657225</xdr:colOff>
      <xdr:row>10</xdr:row>
      <xdr:rowOff>28575</xdr:rowOff>
    </xdr:from>
    <xdr:to>
      <xdr:col>5</xdr:col>
      <xdr:colOff>371475</xdr:colOff>
      <xdr:row>12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400425" y="16478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x</a:t>
          </a:r>
        </a:p>
      </xdr:txBody>
    </xdr:sp>
    <xdr:clientData/>
  </xdr:twoCellAnchor>
  <xdr:twoCellAnchor>
    <xdr:from>
      <xdr:col>3</xdr:col>
      <xdr:colOff>323850</xdr:colOff>
      <xdr:row>10</xdr:row>
      <xdr:rowOff>28575</xdr:rowOff>
    </xdr:from>
    <xdr:to>
      <xdr:col>4</xdr:col>
      <xdr:colOff>371475</xdr:colOff>
      <xdr:row>12</xdr:row>
      <xdr:rowOff>47625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2381250" y="1647825"/>
          <a:ext cx="7334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25</a:t>
          </a:r>
        </a:p>
      </xdr:txBody>
    </xdr:sp>
    <xdr:clientData/>
  </xdr:twoCellAnchor>
  <xdr:twoCellAnchor>
    <xdr:from>
      <xdr:col>1</xdr:col>
      <xdr:colOff>619125</xdr:colOff>
      <xdr:row>21</xdr:row>
      <xdr:rowOff>9525</xdr:rowOff>
    </xdr:from>
    <xdr:to>
      <xdr:col>5</xdr:col>
      <xdr:colOff>238125</xdr:colOff>
      <xdr:row>32</xdr:row>
      <xdr:rowOff>104775</xdr:rowOff>
    </xdr:to>
    <xdr:grpSp>
      <xdr:nvGrpSpPr>
        <xdr:cNvPr id="5" name="Group 33"/>
        <xdr:cNvGrpSpPr>
          <a:grpSpLocks/>
        </xdr:cNvGrpSpPr>
      </xdr:nvGrpSpPr>
      <xdr:grpSpPr>
        <a:xfrm>
          <a:off x="1304925" y="3429000"/>
          <a:ext cx="2362200" cy="1895475"/>
          <a:chOff x="124" y="393"/>
          <a:chExt cx="220" cy="197"/>
        </a:xfrm>
        <a:solidFill>
          <a:srgbClr val="FFFFFF"/>
        </a:solidFill>
      </xdr:grpSpPr>
      <xdr:sp>
        <xdr:nvSpPr>
          <xdr:cNvPr id="6" name="Rectangle 8"/>
          <xdr:cNvSpPr>
            <a:spLocks/>
          </xdr:cNvSpPr>
        </xdr:nvSpPr>
        <xdr:spPr>
          <a:xfrm>
            <a:off x="193" y="394"/>
            <a:ext cx="132" cy="1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AutoShape 16"/>
          <xdr:cNvSpPr>
            <a:spLocks/>
          </xdr:cNvSpPr>
        </xdr:nvSpPr>
        <xdr:spPr>
          <a:xfrm rot="13511380">
            <a:off x="206" y="397"/>
            <a:ext cx="138" cy="92"/>
          </a:xfrm>
          <a:prstGeom prst="flowChartMerge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Line 17"/>
          <xdr:cNvSpPr>
            <a:spLocks/>
          </xdr:cNvSpPr>
        </xdr:nvSpPr>
        <xdr:spPr>
          <a:xfrm>
            <a:off x="147" y="394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Line 18"/>
          <xdr:cNvSpPr>
            <a:spLocks/>
          </xdr:cNvSpPr>
        </xdr:nvSpPr>
        <xdr:spPr>
          <a:xfrm>
            <a:off x="147" y="471"/>
            <a:ext cx="0" cy="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TextBox 19"/>
          <xdr:cNvSpPr txBox="1">
            <a:spLocks noChangeArrowheads="1"/>
          </xdr:cNvSpPr>
        </xdr:nvSpPr>
        <xdr:spPr>
          <a:xfrm>
            <a:off x="124" y="447"/>
            <a:ext cx="4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a</a:t>
            </a:r>
          </a:p>
        </xdr:txBody>
      </xdr:sp>
      <xdr:sp>
        <xdr:nvSpPr>
          <xdr:cNvPr id="11" name="Line 20"/>
          <xdr:cNvSpPr>
            <a:spLocks/>
          </xdr:cNvSpPr>
        </xdr:nvSpPr>
        <xdr:spPr>
          <a:xfrm>
            <a:off x="178" y="393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Line 21"/>
          <xdr:cNvSpPr>
            <a:spLocks/>
          </xdr:cNvSpPr>
        </xdr:nvSpPr>
        <xdr:spPr>
          <a:xfrm>
            <a:off x="179" y="437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TextBox 22"/>
          <xdr:cNvSpPr txBox="1">
            <a:spLocks noChangeArrowheads="1"/>
          </xdr:cNvSpPr>
        </xdr:nvSpPr>
        <xdr:spPr>
          <a:xfrm>
            <a:off x="164" y="416"/>
            <a:ext cx="31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</a:t>
            </a:r>
          </a:p>
        </xdr:txBody>
      </xdr:sp>
      <xdr:sp>
        <xdr:nvSpPr>
          <xdr:cNvPr id="14" name="Line 24"/>
          <xdr:cNvSpPr>
            <a:spLocks/>
          </xdr:cNvSpPr>
        </xdr:nvSpPr>
        <xdr:spPr>
          <a:xfrm rot="5400000">
            <a:off x="302" y="53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Line 25"/>
          <xdr:cNvSpPr>
            <a:spLocks/>
          </xdr:cNvSpPr>
        </xdr:nvSpPr>
        <xdr:spPr>
          <a:xfrm rot="5400000">
            <a:off x="220" y="536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TextBox 26"/>
          <xdr:cNvSpPr txBox="1">
            <a:spLocks noChangeArrowheads="1"/>
          </xdr:cNvSpPr>
        </xdr:nvSpPr>
        <xdr:spPr>
          <a:xfrm>
            <a:off x="241" y="553"/>
            <a:ext cx="4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a</a:t>
            </a:r>
          </a:p>
        </xdr:txBody>
      </xdr:sp>
      <xdr:sp>
        <xdr:nvSpPr>
          <xdr:cNvPr id="17" name="Line 27"/>
          <xdr:cNvSpPr>
            <a:spLocks/>
          </xdr:cNvSpPr>
        </xdr:nvSpPr>
        <xdr:spPr>
          <a:xfrm rot="-15985418">
            <a:off x="236" y="545"/>
            <a:ext cx="25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Line 28"/>
          <xdr:cNvSpPr>
            <a:spLocks/>
          </xdr:cNvSpPr>
        </xdr:nvSpPr>
        <xdr:spPr>
          <a:xfrm rot="5663922">
            <a:off x="191" y="545"/>
            <a:ext cx="23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TextBox 29"/>
          <xdr:cNvSpPr txBox="1">
            <a:spLocks noChangeArrowheads="1"/>
          </xdr:cNvSpPr>
        </xdr:nvSpPr>
        <xdr:spPr>
          <a:xfrm>
            <a:off x="199" y="537"/>
            <a:ext cx="50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</a:t>
            </a:r>
          </a:p>
        </xdr:txBody>
      </xdr:sp>
    </xdr:grpSp>
    <xdr:clientData/>
  </xdr:twoCellAnchor>
  <xdr:twoCellAnchor>
    <xdr:from>
      <xdr:col>3</xdr:col>
      <xdr:colOff>228600</xdr:colOff>
      <xdr:row>4</xdr:row>
      <xdr:rowOff>19050</xdr:rowOff>
    </xdr:from>
    <xdr:to>
      <xdr:col>5</xdr:col>
      <xdr:colOff>609600</xdr:colOff>
      <xdr:row>9</xdr:row>
      <xdr:rowOff>142875</xdr:rowOff>
    </xdr:to>
    <xdr:grpSp>
      <xdr:nvGrpSpPr>
        <xdr:cNvPr id="20" name="Group 41"/>
        <xdr:cNvGrpSpPr>
          <a:grpSpLocks/>
        </xdr:cNvGrpSpPr>
      </xdr:nvGrpSpPr>
      <xdr:grpSpPr>
        <a:xfrm>
          <a:off x="2286000" y="666750"/>
          <a:ext cx="1752600" cy="933450"/>
          <a:chOff x="192" y="86"/>
          <a:chExt cx="132" cy="65"/>
        </a:xfrm>
        <a:solidFill>
          <a:srgbClr val="FFFFFF"/>
        </a:solidFill>
      </xdr:grpSpPr>
      <xdr:sp>
        <xdr:nvSpPr>
          <xdr:cNvPr id="21" name="Rectangle 38"/>
          <xdr:cNvSpPr>
            <a:spLocks/>
          </xdr:cNvSpPr>
        </xdr:nvSpPr>
        <xdr:spPr>
          <a:xfrm>
            <a:off x="192" y="86"/>
            <a:ext cx="65" cy="65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AutoShape 39"/>
          <xdr:cNvSpPr>
            <a:spLocks/>
          </xdr:cNvSpPr>
        </xdr:nvSpPr>
        <xdr:spPr>
          <a:xfrm>
            <a:off x="257" y="86"/>
            <a:ext cx="67" cy="65"/>
          </a:xfrm>
          <a:prstGeom prst="rtTriangle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selection activeCell="K52" sqref="K52"/>
    </sheetView>
  </sheetViews>
  <sheetFormatPr defaultColWidth="9.00390625" defaultRowHeight="12.75"/>
  <cols>
    <col min="2" max="2" width="10.00390625" style="0" bestFit="1" customWidth="1"/>
    <col min="3" max="3" width="10.375" style="0" bestFit="1" customWidth="1"/>
  </cols>
  <sheetData>
    <row r="1" spans="1:8" ht="12.75">
      <c r="A1" s="5" t="s">
        <v>9</v>
      </c>
      <c r="B1" s="65" t="s">
        <v>74</v>
      </c>
      <c r="C1" s="65"/>
      <c r="D1" s="65"/>
      <c r="E1" s="65"/>
      <c r="F1" s="65"/>
      <c r="G1" s="65"/>
      <c r="H1" s="65"/>
    </row>
    <row r="2" spans="2:8" ht="12.75">
      <c r="B2" s="6" t="s">
        <v>42</v>
      </c>
      <c r="C2" s="6"/>
      <c r="D2" s="6"/>
      <c r="E2" s="6"/>
      <c r="F2" s="6"/>
      <c r="G2" s="6"/>
      <c r="H2" s="6"/>
    </row>
    <row r="3" spans="2:12" ht="12.75">
      <c r="B3" s="6" t="s">
        <v>43</v>
      </c>
      <c r="C3" s="6"/>
      <c r="D3" s="6"/>
      <c r="K3" s="6"/>
      <c r="L3" s="6"/>
    </row>
    <row r="4" spans="2:10" ht="12.75"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2:4" ht="12.75">
      <c r="B5" s="6" t="s">
        <v>45</v>
      </c>
      <c r="C5" s="6"/>
      <c r="D5" s="6"/>
    </row>
    <row r="6" spans="2:4" ht="12.75">
      <c r="B6" s="6"/>
      <c r="C6" s="6"/>
      <c r="D6" s="6"/>
    </row>
    <row r="7" ht="13.5" thickBot="1"/>
    <row r="8" spans="1:2" ht="13.5" thickBot="1">
      <c r="A8" s="10" t="s">
        <v>0</v>
      </c>
      <c r="B8" s="11" t="s">
        <v>1</v>
      </c>
    </row>
    <row r="9" spans="1:2" ht="12.75">
      <c r="A9" s="1" t="s">
        <v>2</v>
      </c>
      <c r="B9" s="1">
        <v>20</v>
      </c>
    </row>
    <row r="10" spans="1:2" ht="12.75">
      <c r="A10" s="2" t="s">
        <v>3</v>
      </c>
      <c r="B10" s="2">
        <v>14</v>
      </c>
    </row>
    <row r="11" spans="1:2" ht="12.75">
      <c r="A11" s="2" t="s">
        <v>7</v>
      </c>
      <c r="B11" s="2">
        <v>14</v>
      </c>
    </row>
    <row r="12" spans="1:2" ht="12.75">
      <c r="A12" s="2" t="s">
        <v>8</v>
      </c>
      <c r="B12" s="2">
        <v>30</v>
      </c>
    </row>
    <row r="13" spans="1:2" ht="12.75">
      <c r="A13" s="8" t="s">
        <v>4</v>
      </c>
      <c r="B13" s="8">
        <v>6</v>
      </c>
    </row>
    <row r="14" spans="1:2" ht="12.75">
      <c r="A14" s="3" t="s">
        <v>5</v>
      </c>
      <c r="B14" s="2">
        <v>9</v>
      </c>
    </row>
    <row r="15" spans="1:2" ht="12.75">
      <c r="A15" s="3" t="s">
        <v>6</v>
      </c>
      <c r="B15" s="2">
        <v>7</v>
      </c>
    </row>
    <row r="16" ht="13.5" thickBot="1"/>
    <row r="17" spans="1:2" ht="13.5" thickBot="1">
      <c r="A17" s="9" t="s">
        <v>10</v>
      </c>
      <c r="B17" s="7">
        <v>148</v>
      </c>
    </row>
    <row r="19" spans="1:3" ht="12.75">
      <c r="A19" s="67" t="str">
        <f>IF(B17&gt;0,CONCATENATE(T("Odp: "),B13/100*B17,T(" mln km^2")),"Podaj liczbę dodatnią")</f>
        <v>Odp: 8,88 mln km^2</v>
      </c>
      <c r="B19" s="68"/>
      <c r="C19" s="68"/>
    </row>
    <row r="22" spans="1:8" ht="12.75">
      <c r="A22" s="5" t="s">
        <v>11</v>
      </c>
      <c r="B22" s="65" t="s">
        <v>75</v>
      </c>
      <c r="C22" s="65"/>
      <c r="D22" s="65"/>
      <c r="E22" s="65"/>
      <c r="F22" s="65"/>
      <c r="G22" s="65"/>
      <c r="H22" s="65"/>
    </row>
    <row r="23" spans="2:8" ht="12.75">
      <c r="B23" s="6" t="s">
        <v>12</v>
      </c>
      <c r="C23" s="6"/>
      <c r="D23" s="6"/>
      <c r="E23" s="6"/>
      <c r="F23" s="6"/>
      <c r="G23" s="6"/>
      <c r="H23" s="6"/>
    </row>
    <row r="24" spans="2:8" ht="12.75">
      <c r="B24" s="6" t="s">
        <v>41</v>
      </c>
      <c r="C24" s="6"/>
      <c r="D24" s="6"/>
      <c r="E24" s="6"/>
      <c r="F24" s="6"/>
      <c r="G24" s="6"/>
      <c r="H24" s="6"/>
    </row>
    <row r="27" ht="13.5" thickBot="1"/>
    <row r="28" spans="1:3" ht="13.5" thickBot="1">
      <c r="A28" s="14" t="s">
        <v>22</v>
      </c>
      <c r="B28" s="10" t="s">
        <v>13</v>
      </c>
      <c r="C28" s="11" t="s">
        <v>14</v>
      </c>
    </row>
    <row r="29" spans="1:3" ht="12.75">
      <c r="A29" s="1">
        <v>6</v>
      </c>
      <c r="B29" s="1" t="s">
        <v>15</v>
      </c>
      <c r="C29" s="1">
        <v>1</v>
      </c>
    </row>
    <row r="30" spans="1:3" ht="12.75">
      <c r="A30" s="2">
        <v>5</v>
      </c>
      <c r="B30" s="2" t="s">
        <v>16</v>
      </c>
      <c r="C30" s="2">
        <v>4</v>
      </c>
    </row>
    <row r="31" spans="1:3" ht="12.75">
      <c r="A31" s="2">
        <v>4</v>
      </c>
      <c r="B31" s="2" t="s">
        <v>17</v>
      </c>
      <c r="C31" s="2">
        <v>11</v>
      </c>
    </row>
    <row r="32" spans="1:3" ht="12.75">
      <c r="A32" s="2">
        <v>3</v>
      </c>
      <c r="B32" s="2" t="s">
        <v>18</v>
      </c>
      <c r="C32" s="2">
        <v>12</v>
      </c>
    </row>
    <row r="33" spans="1:3" ht="12.75">
      <c r="A33" s="2">
        <v>2</v>
      </c>
      <c r="B33" s="2" t="s">
        <v>19</v>
      </c>
      <c r="C33" s="2">
        <v>3</v>
      </c>
    </row>
    <row r="34" spans="1:3" ht="12.75">
      <c r="A34" s="2">
        <v>1</v>
      </c>
      <c r="B34" s="2" t="s">
        <v>20</v>
      </c>
      <c r="C34" s="2">
        <v>0</v>
      </c>
    </row>
    <row r="35" ht="13.5" thickBot="1"/>
    <row r="36" spans="2:3" ht="13.5" thickBot="1">
      <c r="B36" s="12" t="s">
        <v>21</v>
      </c>
      <c r="C36" s="13">
        <f>SUM(C29:C34)</f>
        <v>31</v>
      </c>
    </row>
    <row r="38" spans="1:3" ht="12.75">
      <c r="A38" s="66" t="str">
        <f>IF(C36&gt;0,CONCATENATE("Odp: Średnia ocen wynosi: ",ROUND((C29*A29+C30*A30+C31*A31+C32*A32+C33*A33+C34*A34)/C36,2)),"Brak rozwiązania")</f>
        <v>Odp: Średnia ocen wynosi: 3,61</v>
      </c>
      <c r="B38" s="66"/>
      <c r="C38" s="66"/>
    </row>
    <row r="40" spans="1:3" ht="12.75">
      <c r="A40" s="64" t="str">
        <f>CONCATENATE("Odp.:  Mediana równa się: ",MEDIAN(A46,A46:D48,E45:K46,A49,B49:D49))</f>
        <v>Odp.:  Mediana równa się: 4</v>
      </c>
      <c r="B40" s="64"/>
      <c r="C40" s="64"/>
    </row>
    <row r="42" ht="12.75">
      <c r="F42" s="16"/>
    </row>
    <row r="45" ht="12.75">
      <c r="L45" s="4"/>
    </row>
    <row r="46" spans="1:9" ht="12.75">
      <c r="A46" s="4">
        <v>6</v>
      </c>
      <c r="B46" s="4">
        <v>5</v>
      </c>
      <c r="C46" s="4">
        <v>5</v>
      </c>
      <c r="D46" s="4">
        <v>5</v>
      </c>
      <c r="E46" s="4">
        <v>5</v>
      </c>
      <c r="F46" s="4">
        <v>4</v>
      </c>
      <c r="G46" s="4">
        <v>4</v>
      </c>
      <c r="H46" s="4">
        <v>4</v>
      </c>
      <c r="I46" s="4">
        <v>4</v>
      </c>
    </row>
    <row r="47" spans="1:9" ht="12.75">
      <c r="A47" s="4">
        <v>4</v>
      </c>
      <c r="B47" s="4">
        <v>4</v>
      </c>
      <c r="C47" s="4">
        <v>4</v>
      </c>
      <c r="D47" s="4">
        <v>4</v>
      </c>
      <c r="E47" s="4">
        <v>4</v>
      </c>
      <c r="F47" s="4">
        <v>4</v>
      </c>
      <c r="G47" s="17">
        <v>4</v>
      </c>
      <c r="H47" s="4">
        <v>3</v>
      </c>
      <c r="I47" s="4">
        <v>3</v>
      </c>
    </row>
    <row r="48" spans="1:9" ht="12.75">
      <c r="A48" s="4">
        <v>3</v>
      </c>
      <c r="B48" s="4">
        <v>3</v>
      </c>
      <c r="C48" s="4">
        <v>3</v>
      </c>
      <c r="D48" s="4">
        <v>3</v>
      </c>
      <c r="E48" s="4">
        <v>3</v>
      </c>
      <c r="F48" s="4">
        <v>3</v>
      </c>
      <c r="G48" s="4">
        <v>3</v>
      </c>
      <c r="H48" s="4">
        <v>3</v>
      </c>
      <c r="I48" s="4">
        <v>3</v>
      </c>
    </row>
    <row r="49" spans="1:4" ht="12.75">
      <c r="A49" s="4">
        <v>3</v>
      </c>
      <c r="B49" s="4">
        <v>2</v>
      </c>
      <c r="C49" s="4">
        <v>2</v>
      </c>
      <c r="D49" s="4">
        <v>2</v>
      </c>
    </row>
    <row r="51" spans="1:3" ht="12.75">
      <c r="A51" s="33"/>
      <c r="B51" s="33"/>
      <c r="C51" s="33"/>
    </row>
    <row r="66" ht="12.75">
      <c r="J66" s="16"/>
    </row>
    <row r="69" ht="12.75">
      <c r="J69" s="18"/>
    </row>
  </sheetData>
  <mergeCells count="5">
    <mergeCell ref="A40:C40"/>
    <mergeCell ref="B1:H1"/>
    <mergeCell ref="B22:H22"/>
    <mergeCell ref="A38:C38"/>
    <mergeCell ref="A19:C19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Excel na lekcji (kółku zainteresowań) z uczniem klasy gimnazjum.
Opracował: mgr Zygmunt Pastuszczak</oddHeader>
    <oddFooter>&amp;CIV Warsztaty Matematyczne dla nauczycieli szkół podstawowych, gimnazjum i średnich
19 października 2002 r.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G57" sqref="G57"/>
    </sheetView>
  </sheetViews>
  <sheetFormatPr defaultColWidth="9.00390625" defaultRowHeight="12.75"/>
  <cols>
    <col min="3" max="5" width="9.75390625" style="0" bestFit="1" customWidth="1"/>
  </cols>
  <sheetData>
    <row r="1" ht="12.75">
      <c r="A1" s="5" t="s">
        <v>23</v>
      </c>
    </row>
    <row r="2" spans="2:8" ht="12.75">
      <c r="B2" s="65" t="s">
        <v>72</v>
      </c>
      <c r="C2" s="65"/>
      <c r="D2" s="65"/>
      <c r="E2" s="65"/>
      <c r="F2" s="65"/>
      <c r="G2" s="65"/>
      <c r="H2" s="65"/>
    </row>
    <row r="3" spans="1:8" ht="12.75">
      <c r="A3" s="6" t="s">
        <v>48</v>
      </c>
      <c r="B3" s="6"/>
      <c r="C3" s="6"/>
      <c r="D3" s="6"/>
      <c r="E3" s="6"/>
      <c r="F3" s="6"/>
      <c r="G3" s="6"/>
      <c r="H3" s="6"/>
    </row>
    <row r="4" spans="1:2" ht="12.75">
      <c r="A4" s="6" t="s">
        <v>50</v>
      </c>
      <c r="B4" s="6"/>
    </row>
    <row r="5" ht="12.75">
      <c r="A5" t="s">
        <v>49</v>
      </c>
    </row>
    <row r="6" ht="12.75">
      <c r="A6" t="s">
        <v>51</v>
      </c>
    </row>
    <row r="7" ht="12.75">
      <c r="A7" t="s">
        <v>47</v>
      </c>
    </row>
    <row r="8" ht="12.75">
      <c r="A8" t="s">
        <v>46</v>
      </c>
    </row>
    <row r="10" ht="13.5" thickBot="1"/>
    <row r="11" spans="2:8" ht="13.5" thickBot="1">
      <c r="B11" s="21" t="s">
        <v>24</v>
      </c>
      <c r="C11" s="22" t="s">
        <v>25</v>
      </c>
      <c r="E11" s="23" t="s">
        <v>36</v>
      </c>
      <c r="F11" s="24" t="s">
        <v>35</v>
      </c>
      <c r="G11" s="24" t="s">
        <v>38</v>
      </c>
      <c r="H11" s="25" t="s">
        <v>37</v>
      </c>
    </row>
    <row r="12" spans="2:8" ht="12.75">
      <c r="B12" s="1" t="s">
        <v>26</v>
      </c>
      <c r="C12" s="60">
        <v>1.4</v>
      </c>
      <c r="E12" s="30" t="s">
        <v>28</v>
      </c>
      <c r="F12" s="32">
        <f aca="true" t="shared" si="0" ref="F12:F17">VLOOKUP(E12,Tabela,2,FALSE)</f>
        <v>1.8</v>
      </c>
      <c r="G12" s="20">
        <v>0.3</v>
      </c>
      <c r="H12" s="26">
        <f aca="true" t="shared" si="1" ref="H12:H18">G12*F12</f>
        <v>0.54</v>
      </c>
    </row>
    <row r="13" spans="2:8" ht="12.75">
      <c r="B13" s="2" t="s">
        <v>27</v>
      </c>
      <c r="C13" s="61">
        <v>1.2</v>
      </c>
      <c r="E13" s="31" t="s">
        <v>26</v>
      </c>
      <c r="F13" s="32">
        <f t="shared" si="0"/>
        <v>1.4</v>
      </c>
      <c r="G13" s="19">
        <v>0.2</v>
      </c>
      <c r="H13" s="27">
        <f t="shared" si="1"/>
        <v>0.27999999999999997</v>
      </c>
    </row>
    <row r="14" spans="2:8" ht="12.75">
      <c r="B14" s="2" t="s">
        <v>28</v>
      </c>
      <c r="C14" s="61">
        <v>1.8</v>
      </c>
      <c r="E14" s="31" t="s">
        <v>29</v>
      </c>
      <c r="F14" s="32">
        <f t="shared" si="0"/>
        <v>3.2</v>
      </c>
      <c r="G14" s="19">
        <v>0.4</v>
      </c>
      <c r="H14" s="27">
        <f t="shared" si="1"/>
        <v>1.2800000000000002</v>
      </c>
    </row>
    <row r="15" spans="2:8" ht="12.75">
      <c r="B15" s="2" t="s">
        <v>29</v>
      </c>
      <c r="C15" s="61">
        <v>3.2</v>
      </c>
      <c r="E15" s="31" t="s">
        <v>31</v>
      </c>
      <c r="F15" s="32">
        <f t="shared" si="0"/>
        <v>2</v>
      </c>
      <c r="G15" s="19">
        <v>0.1</v>
      </c>
      <c r="H15" s="27">
        <f t="shared" si="1"/>
        <v>0.2</v>
      </c>
    </row>
    <row r="16" spans="2:8" ht="12.75">
      <c r="B16" s="2" t="s">
        <v>30</v>
      </c>
      <c r="C16" s="61">
        <v>3.6</v>
      </c>
      <c r="E16" s="31" t="s">
        <v>30</v>
      </c>
      <c r="F16" s="32">
        <f t="shared" si="0"/>
        <v>3.6</v>
      </c>
      <c r="G16" s="19">
        <v>0.15</v>
      </c>
      <c r="H16" s="27">
        <f t="shared" si="1"/>
        <v>0.54</v>
      </c>
    </row>
    <row r="17" spans="2:8" ht="12.75">
      <c r="B17" s="2" t="s">
        <v>31</v>
      </c>
      <c r="C17" s="61">
        <v>2</v>
      </c>
      <c r="E17" s="31" t="s">
        <v>27</v>
      </c>
      <c r="F17" s="32">
        <f t="shared" si="0"/>
        <v>1.2</v>
      </c>
      <c r="G17" s="19">
        <v>0.3</v>
      </c>
      <c r="H17" s="27">
        <f t="shared" si="1"/>
        <v>0.36</v>
      </c>
    </row>
    <row r="18" spans="2:8" ht="12.75">
      <c r="B18" s="2" t="s">
        <v>32</v>
      </c>
      <c r="C18" s="61">
        <v>0.8</v>
      </c>
      <c r="E18" s="31"/>
      <c r="F18" s="32">
        <f>IF(E18="",0,VLOOKUP(E18,Tabela,2,FALSE))</f>
        <v>0</v>
      </c>
      <c r="G18" s="2"/>
      <c r="H18" s="27">
        <f t="shared" si="1"/>
        <v>0</v>
      </c>
    </row>
    <row r="19" spans="2:8" ht="12.75">
      <c r="B19" s="2" t="s">
        <v>33</v>
      </c>
      <c r="C19" s="61">
        <v>0.4</v>
      </c>
      <c r="G19" s="4" t="s">
        <v>39</v>
      </c>
      <c r="H19" s="28">
        <f>SUM(H12:H18)</f>
        <v>3.2000000000000006</v>
      </c>
    </row>
    <row r="20" spans="2:3" ht="13.5" thickBot="1">
      <c r="B20" s="2" t="s">
        <v>34</v>
      </c>
      <c r="C20" s="61">
        <v>2.5</v>
      </c>
    </row>
    <row r="21" spans="5:7" ht="13.5" thickBot="1">
      <c r="E21" s="69" t="s">
        <v>40</v>
      </c>
      <c r="F21" s="70"/>
      <c r="G21" s="63">
        <v>3</v>
      </c>
    </row>
    <row r="23" spans="4:9" ht="12.75">
      <c r="D23" s="15" t="str">
        <f>IF(G21&gt;=0,CONCATENATE("Odp.: Koszt surówki dla danej liczby osób wynosi ",H19*G21/4," zł"),"Ilość osób wyraża się liczbą dodatnią !")</f>
        <v>Odp.: Koszt surówki dla danej liczby osób wynosi 2,4 zł</v>
      </c>
      <c r="E23" s="29"/>
      <c r="F23" s="15"/>
      <c r="G23" s="15"/>
      <c r="H23" s="15"/>
      <c r="I23" s="15"/>
    </row>
    <row r="25" spans="1:8" ht="12.75">
      <c r="A25" s="5" t="s">
        <v>52</v>
      </c>
      <c r="B25" s="65" t="s">
        <v>73</v>
      </c>
      <c r="C25" s="65"/>
      <c r="D25" s="65"/>
      <c r="E25" s="65"/>
      <c r="F25" s="65"/>
      <c r="G25" s="65"/>
      <c r="H25" s="65"/>
    </row>
    <row r="27" spans="1:3" ht="12.75">
      <c r="A27" s="6" t="s">
        <v>53</v>
      </c>
      <c r="B27" s="6"/>
      <c r="C27" s="6"/>
    </row>
    <row r="29" spans="2:3" ht="12.75">
      <c r="B29" s="34" t="s">
        <v>54</v>
      </c>
      <c r="C29" s="34" t="s">
        <v>55</v>
      </c>
    </row>
    <row r="30" spans="2:6" ht="12.75">
      <c r="B30" s="59">
        <f>SQRT(2)+SQRT(3)</f>
        <v>3.1462643699419726</v>
      </c>
      <c r="C30" s="59">
        <f>SQRT(5)</f>
        <v>2.23606797749979</v>
      </c>
      <c r="E30" s="71" t="str">
        <f>IF(B30-C30=0,"Odp.: x = y",IF(B30-C30&gt;0,"Odp.: x &gt; y"," Odp.: x &lt; y"))</f>
        <v>Odp.: x &gt; y</v>
      </c>
      <c r="F30" s="71"/>
    </row>
    <row r="32" ht="12.75">
      <c r="A32" s="5" t="s">
        <v>56</v>
      </c>
    </row>
    <row r="33" spans="2:7" ht="12.75">
      <c r="B33" s="72" t="s">
        <v>65</v>
      </c>
      <c r="C33" s="72"/>
      <c r="D33" s="72"/>
      <c r="E33" s="72"/>
      <c r="F33" s="72"/>
      <c r="G33" s="72"/>
    </row>
    <row r="34" spans="1:7" ht="12.75">
      <c r="A34" s="6" t="s">
        <v>57</v>
      </c>
      <c r="B34" s="6"/>
      <c r="C34" s="6"/>
      <c r="D34" s="6"/>
      <c r="E34" s="6"/>
      <c r="F34" s="6"/>
      <c r="G34" s="6"/>
    </row>
    <row r="35" spans="1:7" ht="12.75">
      <c r="A35" s="6" t="s">
        <v>58</v>
      </c>
      <c r="B35" s="6"/>
      <c r="C35" s="6"/>
      <c r="D35" s="6"/>
      <c r="E35" s="6"/>
      <c r="F35" s="6"/>
      <c r="G35" s="6"/>
    </row>
    <row r="36" spans="1:7" ht="12.75">
      <c r="A36" s="6" t="s">
        <v>59</v>
      </c>
      <c r="B36" s="6"/>
      <c r="C36" s="6"/>
      <c r="D36" s="6"/>
      <c r="E36" s="6"/>
      <c r="F36" s="6"/>
      <c r="G36" s="6"/>
    </row>
    <row r="38" spans="3:6" ht="12.75">
      <c r="C38" t="s">
        <v>80</v>
      </c>
      <c r="E38" s="39" t="s">
        <v>82</v>
      </c>
      <c r="F38" s="39"/>
    </row>
    <row r="39" ht="12.75">
      <c r="B39" s="36"/>
    </row>
    <row r="40" spans="3:7" ht="12.75">
      <c r="C40" s="34" t="s">
        <v>60</v>
      </c>
      <c r="D40" s="34" t="s">
        <v>61</v>
      </c>
      <c r="E40" s="34" t="s">
        <v>62</v>
      </c>
      <c r="G40" s="4" t="s">
        <v>63</v>
      </c>
    </row>
    <row r="41" spans="1:7" ht="12.75">
      <c r="A41" s="36" t="s">
        <v>64</v>
      </c>
      <c r="C41" s="58">
        <v>120</v>
      </c>
      <c r="D41" s="46">
        <f>1.4*C41</f>
        <v>168</v>
      </c>
      <c r="E41" s="46">
        <f>0.8*C41</f>
        <v>96</v>
      </c>
      <c r="G41" s="40">
        <f>C41+D41+E41-384</f>
        <v>0</v>
      </c>
    </row>
    <row r="43" spans="2:7" ht="12.75">
      <c r="B43" s="15" t="str">
        <f>IF(AND(C41=120,D41=168,E41=96),CONCATENATE("Odp.: Sukienka kosztuje: ",C41," zł",", żakiet ",D41," zł",", kapelusz ",E41," zł")," W tym zadaniu nie należy zmieniać zawartości komórek !")</f>
        <v>Odp.: Sukienka kosztuje: 120 zł, żakiet 168 zł, kapelusz 96 zł</v>
      </c>
      <c r="C43" s="15"/>
      <c r="D43" s="15"/>
      <c r="E43" s="15"/>
      <c r="F43" s="15"/>
      <c r="G43" s="15"/>
    </row>
    <row r="46" spans="1:7" ht="12.75">
      <c r="A46" s="5" t="s">
        <v>90</v>
      </c>
      <c r="C46" s="6" t="s">
        <v>67</v>
      </c>
      <c r="D46" s="6"/>
      <c r="E46" s="6"/>
      <c r="F46" s="6"/>
      <c r="G46" s="6"/>
    </row>
    <row r="47" spans="3:7" ht="12.75">
      <c r="C47" s="65" t="s">
        <v>69</v>
      </c>
      <c r="D47" s="65"/>
      <c r="E47" s="65"/>
      <c r="F47" s="65"/>
      <c r="G47" s="65"/>
    </row>
    <row r="49" spans="4:7" ht="12.75">
      <c r="D49" s="35" t="s">
        <v>66</v>
      </c>
      <c r="E49" t="str">
        <f>CONCATENATE("y = ",A52,"x + m - 3")</f>
        <v>y = 2x + m - 3</v>
      </c>
      <c r="G49" s="18" t="str">
        <f>CONCATENATE("A ( ",B52," ; ",C52,") ")</f>
        <v>A ( 3 ; 4) </v>
      </c>
    </row>
    <row r="51" spans="1:5" ht="13.5" thickBot="1">
      <c r="A51" s="2" t="s">
        <v>70</v>
      </c>
      <c r="B51" s="2" t="s">
        <v>54</v>
      </c>
      <c r="C51" s="2" t="s">
        <v>55</v>
      </c>
      <c r="E51" s="54"/>
    </row>
    <row r="52" spans="1:6" ht="13.5" thickBot="1">
      <c r="A52" s="42">
        <v>2</v>
      </c>
      <c r="B52" s="42">
        <v>3</v>
      </c>
      <c r="C52" s="42">
        <v>4</v>
      </c>
      <c r="E52" s="55" t="s">
        <v>68</v>
      </c>
      <c r="F52" s="56">
        <f>C52-A52*B52+3</f>
        <v>1</v>
      </c>
    </row>
  </sheetData>
  <mergeCells count="6">
    <mergeCell ref="B2:H2"/>
    <mergeCell ref="B25:H25"/>
    <mergeCell ref="C47:G47"/>
    <mergeCell ref="E21:F21"/>
    <mergeCell ref="E30:F30"/>
    <mergeCell ref="B33:G33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na lekcji (kółku zainteresowań) z uczniem klasy gimnazjum.
Opracował: Zygmunt Pastuszczak</oddHeader>
    <oddFooter>&amp;CIV Warsztaty Matematyczne dla nauczycieli szkół podstawowych, gimnazjum i średnich
19 października 2002 r.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K27" sqref="K27"/>
    </sheetView>
  </sheetViews>
  <sheetFormatPr defaultColWidth="9.00390625" defaultRowHeight="12.75"/>
  <cols>
    <col min="8" max="8" width="9.875" style="0" bestFit="1" customWidth="1"/>
  </cols>
  <sheetData>
    <row r="1" spans="2:9" ht="12.75">
      <c r="B1" s="65" t="s">
        <v>74</v>
      </c>
      <c r="C1" s="65"/>
      <c r="D1" s="65"/>
      <c r="E1" s="65"/>
      <c r="F1" s="65"/>
      <c r="G1" s="65"/>
      <c r="H1" s="65"/>
      <c r="I1" s="65"/>
    </row>
    <row r="2" spans="1:8" ht="12.75">
      <c r="A2" s="5" t="s">
        <v>91</v>
      </c>
      <c r="C2" s="6"/>
      <c r="D2" s="6"/>
      <c r="E2" s="6"/>
      <c r="F2" s="6"/>
      <c r="G2" s="6"/>
      <c r="H2" s="6"/>
    </row>
    <row r="3" ht="12.75">
      <c r="B3" s="6" t="s">
        <v>89</v>
      </c>
    </row>
    <row r="12" ht="13.5" thickBot="1"/>
    <row r="13" ht="13.5" thickBot="1">
      <c r="C13" s="57" t="s">
        <v>54</v>
      </c>
    </row>
    <row r="14" spans="3:8" ht="12.75">
      <c r="C14" s="53">
        <v>2</v>
      </c>
      <c r="E14" s="15" t="str">
        <f>IF(C14&gt;0,CONCATENATE(" Odp.:  W przybliżeniu  ",ROUND(25+25+C14+C14+C14*SQRT(2),2)," cm"),"Należy podaj x &gt; 0 !")</f>
        <v> Odp.:  W przybliżeniu  56,83 cm</v>
      </c>
      <c r="F14" s="15"/>
      <c r="G14" s="29"/>
      <c r="H14" s="29"/>
    </row>
    <row r="16" spans="2:9" ht="12.75">
      <c r="B16" s="65" t="s">
        <v>74</v>
      </c>
      <c r="C16" s="65"/>
      <c r="D16" s="65"/>
      <c r="E16" s="65"/>
      <c r="F16" s="65"/>
      <c r="G16" s="65"/>
      <c r="H16" s="65"/>
      <c r="I16" s="65"/>
    </row>
    <row r="18" ht="12.75">
      <c r="A18" s="5" t="s">
        <v>92</v>
      </c>
    </row>
    <row r="19" spans="2:8" ht="12.75">
      <c r="B19" s="6" t="s">
        <v>84</v>
      </c>
      <c r="C19" s="6"/>
      <c r="D19" s="6"/>
      <c r="E19" s="6"/>
      <c r="F19" s="6"/>
      <c r="G19" s="6"/>
      <c r="H19" s="6"/>
    </row>
    <row r="20" spans="2:4" ht="12.75">
      <c r="B20" s="6" t="s">
        <v>86</v>
      </c>
      <c r="C20" s="6"/>
      <c r="D20" s="6"/>
    </row>
    <row r="24" ht="13.5" thickBot="1"/>
    <row r="25" spans="7:8" ht="13.5" thickBot="1">
      <c r="G25" s="47" t="s">
        <v>70</v>
      </c>
      <c r="H25" s="48" t="s">
        <v>71</v>
      </c>
    </row>
    <row r="26" spans="7:8" ht="12.75">
      <c r="G26" s="53">
        <v>4</v>
      </c>
      <c r="H26" s="53">
        <v>2</v>
      </c>
    </row>
    <row r="34" spans="2:8" ht="12.75">
      <c r="B34" t="s">
        <v>80</v>
      </c>
      <c r="D34" s="39" t="s">
        <v>85</v>
      </c>
      <c r="E34" s="39"/>
      <c r="F34" s="39"/>
      <c r="H34" s="15" t="str">
        <f>IF(OR(G26&lt;=0,H26&lt;0),"Odp.: Brak rozwiązania - podaj a &gt; 0 i b &gt; 0 i a &gt; b !",IF(G26&gt;H26,CONCATENATE("Odp.: ",G26*G26-0.5*H26*G26-0.5*G26*(G26-H26)-0.5*H26*(G26-H26)),"Odp.: Brak rozwiązania - podaj a &gt; b ."))</f>
        <v>Odp.: 6</v>
      </c>
    </row>
    <row r="36" spans="1:6" ht="12.75">
      <c r="A36" s="5" t="s">
        <v>93</v>
      </c>
      <c r="C36" s="73" t="s">
        <v>88</v>
      </c>
      <c r="D36" s="73"/>
      <c r="E36" s="73"/>
      <c r="F36" s="73"/>
    </row>
    <row r="37" spans="2:7" ht="12.75">
      <c r="B37" s="6" t="s">
        <v>87</v>
      </c>
      <c r="C37" s="6"/>
      <c r="D37" s="6"/>
      <c r="E37" s="6"/>
      <c r="F37" s="6"/>
      <c r="G37" s="6"/>
    </row>
    <row r="39" spans="2:8" ht="12.75">
      <c r="B39" s="50">
        <v>1</v>
      </c>
      <c r="C39" s="51">
        <v>3</v>
      </c>
      <c r="D39" s="52">
        <v>2</v>
      </c>
      <c r="F39" s="50">
        <v>4</v>
      </c>
      <c r="G39" s="51">
        <v>3</v>
      </c>
      <c r="H39" s="52">
        <v>2</v>
      </c>
    </row>
    <row r="40" spans="2:8" ht="12.75">
      <c r="B40" s="49">
        <f>B39+C39+D39-(B39+B41)</f>
        <v>3</v>
      </c>
      <c r="C40" s="49">
        <f>(B39+C39+D39)/3</f>
        <v>2</v>
      </c>
      <c r="D40" s="49">
        <f>B39+C39+D39+-(D39+D41)</f>
        <v>1</v>
      </c>
      <c r="F40" s="49">
        <f>F39+G39+H39-(F39+F41)</f>
        <v>1</v>
      </c>
      <c r="G40" s="49">
        <f>(F39+G39+H39)/3</f>
        <v>3</v>
      </c>
      <c r="H40" s="49">
        <f>F39+G39+H39+-(H39+H41)</f>
        <v>5</v>
      </c>
    </row>
    <row r="41" spans="2:8" ht="12.75">
      <c r="B41" s="49">
        <f>(B39+C39+D39)-(D39+C40)</f>
        <v>2</v>
      </c>
      <c r="C41" s="49">
        <f>B39+C39+D39-(C39+C40)</f>
        <v>1</v>
      </c>
      <c r="D41" s="49">
        <f>(B39+C39+D39)-(B39+C40)</f>
        <v>3</v>
      </c>
      <c r="F41" s="49">
        <f>(F39+G39+H39)-(H39+G40)</f>
        <v>4</v>
      </c>
      <c r="G41" s="49">
        <f>F39+G39+H39-(G39+G40)</f>
        <v>3</v>
      </c>
      <c r="H41" s="49">
        <f>(F39+G39+H39)-(F39+G40)</f>
        <v>2</v>
      </c>
    </row>
    <row r="44" spans="3:8" ht="12.75">
      <c r="C44" s="72" t="s">
        <v>65</v>
      </c>
      <c r="D44" s="72"/>
      <c r="E44" s="72"/>
      <c r="F44" s="72"/>
      <c r="G44" s="72"/>
      <c r="H44" s="72"/>
    </row>
    <row r="45" spans="1:2" ht="12.75">
      <c r="A45" s="5" t="s">
        <v>94</v>
      </c>
      <c r="B45" s="37"/>
    </row>
    <row r="46" spans="2:8" ht="12.75">
      <c r="B46" s="6" t="s">
        <v>76</v>
      </c>
      <c r="C46" s="6"/>
      <c r="D46" s="6"/>
      <c r="E46" s="6"/>
      <c r="F46" s="6"/>
      <c r="G46" s="6"/>
      <c r="H46" s="6"/>
    </row>
    <row r="47" spans="2:8" ht="12.75">
      <c r="B47" s="6" t="s">
        <v>77</v>
      </c>
      <c r="C47" s="6"/>
      <c r="D47" s="6"/>
      <c r="E47" s="6"/>
      <c r="F47" s="6"/>
      <c r="G47" s="6"/>
      <c r="H47" s="6"/>
    </row>
    <row r="49" spans="4:7" ht="12.75">
      <c r="D49" s="38" t="s">
        <v>80</v>
      </c>
      <c r="F49" s="39" t="s">
        <v>83</v>
      </c>
      <c r="G49" s="18"/>
    </row>
    <row r="50" ht="13.5" thickBot="1"/>
    <row r="51" spans="4:8" ht="13.5" thickBot="1">
      <c r="D51" s="43" t="s">
        <v>54</v>
      </c>
      <c r="E51" s="44" t="s">
        <v>78</v>
      </c>
      <c r="F51" s="45" t="s">
        <v>79</v>
      </c>
      <c r="H51" s="4" t="s">
        <v>63</v>
      </c>
    </row>
    <row r="52" spans="2:8" ht="12.75">
      <c r="B52" s="36" t="s">
        <v>81</v>
      </c>
      <c r="D52" s="62">
        <v>12</v>
      </c>
      <c r="E52" s="62">
        <f>D52+6</f>
        <v>18</v>
      </c>
      <c r="F52" s="62">
        <f>D52+E52</f>
        <v>30</v>
      </c>
      <c r="H52" s="40">
        <f>3*D52-2*E52</f>
        <v>0</v>
      </c>
    </row>
    <row r="55" spans="3:6" ht="12.75">
      <c r="C55" s="41" t="str">
        <f>IF(F52=30,CONCATENATE("Odp.: Długość odcinka | AB | = ",F52," cm")," W tym zadaniu nie należy zmieniać komórek !")</f>
        <v>Odp.: Długość odcinka | AB | = 30 cm</v>
      </c>
      <c r="D55" s="41"/>
      <c r="E55" s="41"/>
      <c r="F55" s="41"/>
    </row>
  </sheetData>
  <mergeCells count="4">
    <mergeCell ref="C44:H44"/>
    <mergeCell ref="B1:I1"/>
    <mergeCell ref="B16:I16"/>
    <mergeCell ref="C36:F36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Excel na lekcji (kółku zainteresowań) z uczniem klasy gimnazjum.
Opracował: mgr Zygmunt Pastuszczak</oddHeader>
    <oddFooter>&amp;CIV Warsztaty Matematyczne dla nauczycieli szkół podstawowych, gimnazjum i średnich
19 października 2002 r.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Zygmunt Pastuszczak</dc:creator>
  <cp:keywords/>
  <dc:description/>
  <cp:lastModifiedBy>Wydawnictwo Nowik</cp:lastModifiedBy>
  <cp:lastPrinted>2002-10-18T17:46:43Z</cp:lastPrinted>
  <dcterms:created xsi:type="dcterms:W3CDTF">2002-10-16T19:57:07Z</dcterms:created>
  <dcterms:modified xsi:type="dcterms:W3CDTF">2002-12-18T08:39:31Z</dcterms:modified>
  <cp:category/>
  <cp:version/>
  <cp:contentType/>
  <cp:contentStatus/>
</cp:coreProperties>
</file>