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1340" windowHeight="6795" activeTab="0"/>
  </bookViews>
  <sheets>
    <sheet name="Funkcja liniowa" sheetId="1" r:id="rId1"/>
    <sheet name="Układy" sheetId="2" r:id="rId2"/>
    <sheet name="Logika" sheetId="3" r:id="rId3"/>
  </sheets>
  <definedNames>
    <definedName name="solver_adj" localSheetId="1" hidden="1">'Układy'!$G$110:$H$110</definedName>
    <definedName name="solver_cvg" localSheetId="1" hidden="1">0.0001</definedName>
    <definedName name="solver_drv" localSheetId="1" hidden="1">1</definedName>
    <definedName name="solver_est" localSheetId="1" hidden="1">1</definedName>
    <definedName name="solver_itr" localSheetId="1" hidden="1">100</definedName>
    <definedName name="solver_lhs1" localSheetId="1" hidden="1">'Układy'!$C$108</definedName>
    <definedName name="solver_lhs2" localSheetId="1" hidden="1">'Układy'!$C$109</definedName>
    <definedName name="solver_lin" localSheetId="1" hidden="1">2</definedName>
    <definedName name="solver_neg" localSheetId="1" hidden="1">2</definedName>
    <definedName name="solver_num" localSheetId="1" hidden="1">2</definedName>
    <definedName name="solver_nwt" localSheetId="1" hidden="1">1</definedName>
    <definedName name="solver_opt" localSheetId="1" hidden="1">'Układy'!$D$110</definedName>
    <definedName name="solver_pre" localSheetId="1" hidden="1">0.000001</definedName>
    <definedName name="solver_rel1" localSheetId="1" hidden="1">2</definedName>
    <definedName name="solver_rel2" localSheetId="1" hidden="1">2</definedName>
    <definedName name="solver_rhs1" localSheetId="1" hidden="1">3</definedName>
    <definedName name="solver_rhs2" localSheetId="1" hidden="1">3</definedName>
    <definedName name="solver_scl" localSheetId="1" hidden="1">2</definedName>
    <definedName name="solver_sho" localSheetId="1" hidden="1">2</definedName>
    <definedName name="solver_tim" localSheetId="1" hidden="1">100</definedName>
    <definedName name="solver_tol" localSheetId="1" hidden="1">0.05</definedName>
    <definedName name="solver_typ" localSheetId="1" hidden="1">3</definedName>
    <definedName name="solver_val" localSheetId="1" hidden="1">6</definedName>
  </definedNames>
  <calcPr fullCalcOnLoad="1"/>
</workbook>
</file>

<file path=xl/comments1.xml><?xml version="1.0" encoding="utf-8"?>
<comments xmlns="http://schemas.openxmlformats.org/spreadsheetml/2006/main">
  <authors>
    <author>Zygmunt Pastuszczak</author>
  </authors>
  <commentList>
    <comment ref="I148" authorId="0">
      <text>
        <r>
          <rPr>
            <b/>
            <sz val="8"/>
            <rFont val="Tahoma"/>
            <family val="0"/>
          </rPr>
          <t>Zygmunt Pastuszczak:</t>
        </r>
        <r>
          <rPr>
            <sz val="8"/>
            <rFont val="Tahoma"/>
            <family val="0"/>
          </rPr>
          <t xml:space="preserve">
Ustal odpowiedni znak liczby b przy zmianie współrzędnych punktów.
</t>
        </r>
      </text>
    </comment>
  </commentList>
</comments>
</file>

<file path=xl/sharedStrings.xml><?xml version="1.0" encoding="utf-8"?>
<sst xmlns="http://schemas.openxmlformats.org/spreadsheetml/2006/main" count="278" uniqueCount="152">
  <si>
    <t>Odp:</t>
  </si>
  <si>
    <t>a =</t>
  </si>
  <si>
    <t>b =</t>
  </si>
  <si>
    <t>x + y = 2</t>
  </si>
  <si>
    <t>Rozwiązanie przy pomocy procedury Visual Basic:</t>
  </si>
  <si>
    <t>Rozwiąż układ równań postaci:</t>
  </si>
  <si>
    <t>a=</t>
  </si>
  <si>
    <t>c=</t>
  </si>
  <si>
    <t>b=</t>
  </si>
  <si>
    <t>d=</t>
  </si>
  <si>
    <t>e=</t>
  </si>
  <si>
    <t>współczynniki  przy:</t>
  </si>
  <si>
    <t>x</t>
  </si>
  <si>
    <t>y</t>
  </si>
  <si>
    <t>z</t>
  </si>
  <si>
    <t>wyraz</t>
  </si>
  <si>
    <t>wolny</t>
  </si>
  <si>
    <t>Odp.:</t>
  </si>
  <si>
    <t>Zadanie 1b.</t>
  </si>
  <si>
    <t>Zadanie 1a.</t>
  </si>
  <si>
    <t>4x+ 8 &lt; 0</t>
  </si>
  <si>
    <t>Rozwiązywanie nierówności postaci ax + b &gt; 0 lub ax + b &gt;= 0</t>
  </si>
  <si>
    <t>Zadanie 1c.</t>
  </si>
  <si>
    <t xml:space="preserve">Rozwiązywanie równania postaci ax + b = 0 </t>
  </si>
  <si>
    <t>2x + 10 = 0</t>
  </si>
  <si>
    <r>
      <t xml:space="preserve">Odp: </t>
    </r>
    <r>
      <rPr>
        <sz val="10"/>
        <color indexed="10"/>
        <rFont val="Arial CE"/>
        <family val="2"/>
      </rPr>
      <t>x =</t>
    </r>
    <r>
      <rPr>
        <sz val="10"/>
        <rFont val="Arial CE"/>
        <family val="0"/>
      </rPr>
      <t xml:space="preserve"> </t>
    </r>
  </si>
  <si>
    <t>Rozwiązanie przy pomocy budowania formuł oraz narzędzia szukaj wyniku.</t>
  </si>
  <si>
    <t>Metoda I</t>
  </si>
  <si>
    <t>Metoda II</t>
  </si>
  <si>
    <t xml:space="preserve">Komórka </t>
  </si>
  <si>
    <t>celu</t>
  </si>
  <si>
    <t>Komórka</t>
  </si>
  <si>
    <t>decyzyjna</t>
  </si>
  <si>
    <t>formuły</t>
  </si>
  <si>
    <t>Przykład:</t>
  </si>
  <si>
    <t>Zadanie 1 d.</t>
  </si>
  <si>
    <t>Zbadaj, kiedy  przyjmuje wartości dodatnie, a kiedy ujemne tunkcja: f(x) = 3x - 9</t>
  </si>
  <si>
    <r>
      <t>Odp:</t>
    </r>
    <r>
      <rPr>
        <sz val="10"/>
        <color indexed="10"/>
        <rFont val="Arial CE"/>
        <family val="2"/>
      </rPr>
      <t xml:space="preserve"> x = </t>
    </r>
  </si>
  <si>
    <r>
      <t xml:space="preserve">Odp: </t>
    </r>
    <r>
      <rPr>
        <sz val="10"/>
        <color indexed="10"/>
        <rFont val="Arial CE"/>
        <family val="2"/>
      </rPr>
      <t xml:space="preserve">x = </t>
    </r>
  </si>
  <si>
    <t>c =</t>
  </si>
  <si>
    <t>d =</t>
  </si>
  <si>
    <t>3x + 4 = 4x - 8</t>
  </si>
  <si>
    <t>Rozwiązanie metodą graficzną</t>
  </si>
  <si>
    <t>y = 3x - 9</t>
  </si>
  <si>
    <t>Opis :</t>
  </si>
  <si>
    <t>Rozwiązanie przy pomocy budowania formuł :</t>
  </si>
  <si>
    <t>Zadanie 2a.</t>
  </si>
  <si>
    <t>Wyrazy wolne:</t>
  </si>
  <si>
    <t>Współczynniki:</t>
  </si>
  <si>
    <t>Odpowiedź:</t>
  </si>
  <si>
    <t>W  okno : "Współczynniki" należy wpisać odpowiednio współczynniki z obu równań przy x i y.</t>
  </si>
  <si>
    <t>Zadanie 2b.</t>
  </si>
  <si>
    <t>x =</t>
  </si>
  <si>
    <t>y =</t>
  </si>
  <si>
    <t>Rozwiąż układ trzech równań postaci:</t>
  </si>
  <si>
    <t>Zadanie 1 e.</t>
  </si>
  <si>
    <t xml:space="preserve">a = </t>
  </si>
  <si>
    <t>Dla jakiego m funkcja przechodzi przez podany punkt</t>
  </si>
  <si>
    <t>A ( 3 ; 4)</t>
  </si>
  <si>
    <t>m</t>
  </si>
  <si>
    <t>w</t>
  </si>
  <si>
    <t>Odp: m =</t>
  </si>
  <si>
    <t>Zadanie 2 a</t>
  </si>
  <si>
    <t>Zadanie 2 b</t>
  </si>
  <si>
    <t>Dla jakiego m funkcja przecina oś OY poniżej punktu ( 0 ; 0 )</t>
  </si>
  <si>
    <t>Rozwiązanie przy pomocy budowania formuł.</t>
  </si>
  <si>
    <t>Zadanie 2 c.</t>
  </si>
  <si>
    <t>Rozwiązanie przy pomocy narzędzia Solver:</t>
  </si>
  <si>
    <t>Suma stron - komórka celu</t>
  </si>
  <si>
    <t>Zadanie 2c.</t>
  </si>
  <si>
    <t>formuła lewej strony I równania</t>
  </si>
  <si>
    <t>formuła lewej strony II równania</t>
  </si>
  <si>
    <t>Do  ułożenia  algorytmu  zostały  wykorzystane  wzory  Cramera</t>
  </si>
  <si>
    <t>Rozwiązanie przy pomocy wklejania funkcji:</t>
  </si>
  <si>
    <t>W</t>
  </si>
  <si>
    <t>Wx</t>
  </si>
  <si>
    <t>Wy</t>
  </si>
  <si>
    <t>Wz</t>
  </si>
  <si>
    <t>z =</t>
  </si>
  <si>
    <t>Zadanie 2d.</t>
  </si>
  <si>
    <t>Zadanie 2e.</t>
  </si>
  <si>
    <t>g(x)</t>
  </si>
  <si>
    <t>f(x)</t>
  </si>
  <si>
    <t>a</t>
  </si>
  <si>
    <t>b</t>
  </si>
  <si>
    <t>Współrzędne punktu:</t>
  </si>
  <si>
    <t>y = ax + b</t>
  </si>
  <si>
    <t>Komórka celu :</t>
  </si>
  <si>
    <t>Zadanie 2f.</t>
  </si>
  <si>
    <t>Dobierz a, b aby funkcje przecinały się w punkcie A (- 2 ; 3 ):</t>
  </si>
  <si>
    <t>formuła 2ax -b</t>
  </si>
  <si>
    <t>formuła ax + b</t>
  </si>
  <si>
    <t>p</t>
  </si>
  <si>
    <t>q</t>
  </si>
  <si>
    <t>~p</t>
  </si>
  <si>
    <t>~p lub q</t>
  </si>
  <si>
    <t>p =&gt; q</t>
  </si>
  <si>
    <t>L =&gt; P</t>
  </si>
  <si>
    <t>P =&gt; L</t>
  </si>
  <si>
    <t>Rozwiązanie przy pomocy wklejania funkcji logicznych:</t>
  </si>
  <si>
    <t>Rozwiązanie metodą zero-jedynkową przy pomocy wklejania funkcji inforacyjnych:</t>
  </si>
  <si>
    <t>Sprawdzanie, czy wyrażenie jest tautologią:</t>
  </si>
  <si>
    <r>
      <t xml:space="preserve">Sprawdź, czy wyrażenie jest prawem logicznym:  </t>
    </r>
    <r>
      <rPr>
        <b/>
        <sz val="10"/>
        <color indexed="10"/>
        <rFont val="Arial CE"/>
        <family val="2"/>
      </rPr>
      <t>~p lub q &lt;=&gt; p =&gt; q</t>
    </r>
  </si>
  <si>
    <r>
      <t xml:space="preserve">Sprawdź, czy wyrażenie jest prawem logicznym: </t>
    </r>
    <r>
      <rPr>
        <b/>
        <sz val="10"/>
        <color indexed="10"/>
        <rFont val="Arial CE"/>
        <family val="2"/>
      </rPr>
      <t xml:space="preserve"> p =&gt; [ (~p) lub q ]</t>
    </r>
  </si>
  <si>
    <t xml:space="preserve"> p =&gt; [ (~p) lub q ]</t>
  </si>
  <si>
    <t>To nie jest prawo logiczne.</t>
  </si>
  <si>
    <t>To  jest prawo logiczne.</t>
  </si>
  <si>
    <r>
      <t xml:space="preserve">Sprawdź, czy wyrażenie jest prawem logicznym: </t>
    </r>
    <r>
      <rPr>
        <b/>
        <sz val="10"/>
        <color indexed="10"/>
        <rFont val="Arial CE"/>
        <family val="2"/>
      </rPr>
      <t xml:space="preserve"> [ ( p ^q ) lub p ] &lt;=&gt; p</t>
    </r>
  </si>
  <si>
    <t>p ^ q</t>
  </si>
  <si>
    <t>(p^q)lubq</t>
  </si>
  <si>
    <t>Badanie monotoniczności funkcji postaci y = ax + b</t>
  </si>
  <si>
    <t>y = 2ax - b</t>
  </si>
  <si>
    <t>x - y + z = 1</t>
  </si>
  <si>
    <t>2x - 6 &gt; 0</t>
  </si>
  <si>
    <t>4x+ 8 &lt;= 0</t>
  </si>
  <si>
    <t>2x - 6 &gt;= 0</t>
  </si>
  <si>
    <t>4x + 5 y = 3</t>
  </si>
  <si>
    <t>x + y - z = 11</t>
  </si>
  <si>
    <t>2x +y + z = 5</t>
  </si>
  <si>
    <t>2x + y + z = 5</t>
  </si>
  <si>
    <t>4x + 5 y = 4</t>
  </si>
  <si>
    <t>Rozwiązywanie nierówności postaci ax + b &lt; 0 lub ax + b &lt;= 0</t>
  </si>
  <si>
    <t>y = 3x + m -2</t>
  </si>
  <si>
    <t xml:space="preserve"> ~p lub q &lt;=&gt; p =&gt; q</t>
  </si>
  <si>
    <t>Zadanie 3.</t>
  </si>
  <si>
    <t>a1</t>
  </si>
  <si>
    <t xml:space="preserve">Rozwiązanie przy pomocy budowania formuł </t>
  </si>
  <si>
    <t>Zbadaj dla jakich wartości parametru a i b wykresy funkcji y = ax - 3 i y = 2x +b</t>
  </si>
  <si>
    <t>przecinają się w punkcie A ( 2 ; - 4 ) pod kątem prostym?</t>
  </si>
  <si>
    <t>y=-1/2x-3</t>
  </si>
  <si>
    <t>y=2x-8</t>
  </si>
  <si>
    <t>Szukane proste to: y = -1/2x - 3 i y = 2x - 8</t>
  </si>
  <si>
    <t>Zadanie 3 a.</t>
  </si>
  <si>
    <t>Zbadaj dla jakich wartości parametru a i b funkcja y = ax + b przechodzi przez</t>
  </si>
  <si>
    <t xml:space="preserve"> punkt B (3 ; 0 ) oraz C ( 0; 2 )</t>
  </si>
  <si>
    <t>y1</t>
  </si>
  <si>
    <t>x1</t>
  </si>
  <si>
    <t>x2</t>
  </si>
  <si>
    <t>y2</t>
  </si>
  <si>
    <t>x     +</t>
  </si>
  <si>
    <t>Szukana prosta ma postać: y =</t>
  </si>
  <si>
    <t>Zadanie 3 b.</t>
  </si>
  <si>
    <t>y = 3x - b</t>
  </si>
  <si>
    <t>Zbadaj dla jakich wartości parametru b funkcja y =ax + b ma miejsce zerowe</t>
  </si>
  <si>
    <t>Rozwiązanie przy pomocy narzędzia analizy danych - tablicowanie danych:</t>
  </si>
  <si>
    <t>x =&gt;</t>
  </si>
  <si>
    <t>oraz</t>
  </si>
  <si>
    <t>b € C i b € ( -2 ; 7)</t>
  </si>
  <si>
    <t>dla b = 0 , x =0 ; dla b =3 , x = 1 ; dla b = 6 , x = 2</t>
  </si>
  <si>
    <t>Rozwiązanie przy pomocy wklejania funkcji logicznych oraz procedury Visual Basic:</t>
  </si>
  <si>
    <t>UWAGA:</t>
  </si>
  <si>
    <t>Przykłady wykorzystania arkusza kalkulacyjnego EXCEL w szkole średniej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</si>
</sst>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2">
    <font>
      <sz val="10"/>
      <name val="Arial CE"/>
      <family val="0"/>
    </font>
    <font>
      <sz val="10"/>
      <color indexed="10"/>
      <name val="Arial CE"/>
      <family val="2"/>
    </font>
    <font>
      <b/>
      <sz val="10"/>
      <color indexed="10"/>
      <name val="Arial CE"/>
      <family val="2"/>
    </font>
    <font>
      <sz val="10"/>
      <name val="Times New Roman CE"/>
      <family val="0"/>
    </font>
    <font>
      <sz val="10"/>
      <color indexed="50"/>
      <name val="Times New Roman CE"/>
      <family val="1"/>
    </font>
    <font>
      <b/>
      <sz val="10"/>
      <name val="Arial CE"/>
      <family val="2"/>
    </font>
    <font>
      <b/>
      <sz val="10"/>
      <color indexed="12"/>
      <name val="Arial CE"/>
      <family val="2"/>
    </font>
    <font>
      <b/>
      <sz val="9"/>
      <color indexed="12"/>
      <name val="Arial CE"/>
      <family val="2"/>
    </font>
    <font>
      <sz val="9"/>
      <color indexed="50"/>
      <name val="Times New Roman CE"/>
      <family val="1"/>
    </font>
    <font>
      <sz val="9"/>
      <name val="Arial CE"/>
      <family val="2"/>
    </font>
    <font>
      <b/>
      <sz val="9"/>
      <color indexed="9"/>
      <name val="Arial CE"/>
      <family val="2"/>
    </font>
    <font>
      <sz val="10"/>
      <color indexed="9"/>
      <name val="Arial CE"/>
      <family val="2"/>
    </font>
    <font>
      <b/>
      <sz val="10"/>
      <color indexed="9"/>
      <name val="Arial CE"/>
      <family val="2"/>
    </font>
    <font>
      <b/>
      <sz val="12"/>
      <name val="Arial CE"/>
      <family val="0"/>
    </font>
    <font>
      <sz val="10.75"/>
      <name val="Arial CE"/>
      <family val="2"/>
    </font>
    <font>
      <sz val="8"/>
      <name val="Arial CE"/>
      <family val="2"/>
    </font>
    <font>
      <b/>
      <sz val="10"/>
      <color indexed="11"/>
      <name val="Arial CE"/>
      <family val="2"/>
    </font>
    <font>
      <b/>
      <sz val="10"/>
      <color indexed="14"/>
      <name val="Arial CE"/>
      <family val="2"/>
    </font>
    <font>
      <b/>
      <sz val="9"/>
      <name val="Arial CE"/>
      <family val="2"/>
    </font>
    <font>
      <sz val="9.75"/>
      <name val="Arial CE"/>
      <family val="2"/>
    </font>
    <font>
      <b/>
      <sz val="10"/>
      <color indexed="48"/>
      <name val="Arial CE"/>
      <family val="2"/>
    </font>
    <font>
      <sz val="11.25"/>
      <name val="Arial CE"/>
      <family val="0"/>
    </font>
    <font>
      <b/>
      <sz val="11.5"/>
      <name val="Arial CE"/>
      <family val="0"/>
    </font>
    <font>
      <sz val="9.5"/>
      <name val="Arial CE"/>
      <family val="0"/>
    </font>
    <font>
      <b/>
      <sz val="10"/>
      <color indexed="16"/>
      <name val="Arial CE"/>
      <family val="2"/>
    </font>
    <font>
      <b/>
      <sz val="11.25"/>
      <name val="Arial CE"/>
      <family val="2"/>
    </font>
    <font>
      <b/>
      <sz val="9.5"/>
      <name val="Arial CE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color indexed="10"/>
      <name val="Arial CE"/>
      <family val="2"/>
    </font>
    <font>
      <b/>
      <sz val="10"/>
      <color indexed="61"/>
      <name val="Arial CE"/>
      <family val="2"/>
    </font>
    <font>
      <b/>
      <sz val="8"/>
      <name val="Arial CE"/>
      <family val="2"/>
    </font>
  </fonts>
  <fills count="1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5"/>
        <bgColor indexed="64"/>
      </patternFill>
    </fill>
  </fills>
  <borders count="4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8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2" borderId="0" xfId="0" applyFill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3" borderId="0" xfId="0" applyFont="1" applyFill="1" applyAlignment="1">
      <alignment horizontal="right"/>
    </xf>
    <xf numFmtId="0" fontId="2" fillId="3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2" fillId="3" borderId="0" xfId="0" applyFont="1" applyFill="1" applyAlignment="1">
      <alignment/>
    </xf>
    <xf numFmtId="0" fontId="0" fillId="0" borderId="0" xfId="0" applyBorder="1" applyAlignment="1">
      <alignment horizontal="center"/>
    </xf>
    <xf numFmtId="0" fontId="2" fillId="3" borderId="0" xfId="0" applyFont="1" applyFill="1" applyAlignment="1">
      <alignment horizontal="left"/>
    </xf>
    <xf numFmtId="0" fontId="0" fillId="4" borderId="1" xfId="0" applyFill="1" applyBorder="1" applyAlignment="1">
      <alignment horizontal="right"/>
    </xf>
    <xf numFmtId="0" fontId="5" fillId="5" borderId="1" xfId="0" applyFont="1" applyFill="1" applyBorder="1" applyAlignment="1">
      <alignment horizontal="center"/>
    </xf>
    <xf numFmtId="0" fontId="5" fillId="6" borderId="1" xfId="0" applyFont="1" applyFill="1" applyBorder="1" applyAlignment="1">
      <alignment horizontal="center"/>
    </xf>
    <xf numFmtId="0" fontId="5" fillId="7" borderId="1" xfId="0" applyFont="1" applyFill="1" applyBorder="1" applyAlignment="1">
      <alignment horizontal="center"/>
    </xf>
    <xf numFmtId="0" fontId="5" fillId="8" borderId="1" xfId="0" applyFont="1" applyFill="1" applyBorder="1" applyAlignment="1">
      <alignment horizontal="center"/>
    </xf>
    <xf numFmtId="0" fontId="0" fillId="3" borderId="0" xfId="0" applyFill="1" applyAlignment="1">
      <alignment horizontal="right"/>
    </xf>
    <xf numFmtId="0" fontId="0" fillId="3" borderId="0" xfId="0" applyFill="1" applyAlignment="1">
      <alignment/>
    </xf>
    <xf numFmtId="0" fontId="0" fillId="2" borderId="0" xfId="0" applyFill="1" applyAlignment="1">
      <alignment horizontal="center"/>
    </xf>
    <xf numFmtId="0" fontId="7" fillId="0" borderId="0" xfId="0" applyFont="1" applyAlignment="1">
      <alignment horizontal="center"/>
    </xf>
    <xf numFmtId="0" fontId="2" fillId="3" borderId="0" xfId="0" applyFont="1" applyFill="1" applyBorder="1" applyAlignment="1">
      <alignment horizontal="left"/>
    </xf>
    <xf numFmtId="0" fontId="8" fillId="0" borderId="0" xfId="17" applyFont="1" applyAlignment="1">
      <alignment horizontal="center"/>
      <protection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0" fillId="5" borderId="0" xfId="0" applyFill="1" applyAlignment="1">
      <alignment horizontal="center"/>
    </xf>
    <xf numFmtId="0" fontId="0" fillId="0" borderId="0" xfId="0" applyFill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0" fontId="0" fillId="0" borderId="0" xfId="0" applyFill="1" applyAlignment="1">
      <alignment horizontal="right"/>
    </xf>
    <xf numFmtId="0" fontId="2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8" borderId="3" xfId="0" applyFont="1" applyFill="1" applyBorder="1" applyAlignment="1">
      <alignment horizontal="center"/>
    </xf>
    <xf numFmtId="0" fontId="5" fillId="8" borderId="4" xfId="0" applyFont="1" applyFill="1" applyBorder="1" applyAlignment="1">
      <alignment horizontal="center"/>
    </xf>
    <xf numFmtId="0" fontId="10" fillId="9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5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11" fillId="10" borderId="10" xfId="0" applyFont="1" applyFill="1" applyBorder="1" applyAlignment="1">
      <alignment horizontal="center"/>
    </xf>
    <xf numFmtId="0" fontId="11" fillId="10" borderId="11" xfId="0" applyFont="1" applyFill="1" applyBorder="1" applyAlignment="1">
      <alignment horizontal="center"/>
    </xf>
    <xf numFmtId="0" fontId="12" fillId="11" borderId="5" xfId="0" applyFont="1" applyFill="1" applyBorder="1" applyAlignment="1">
      <alignment horizontal="center"/>
    </xf>
    <xf numFmtId="0" fontId="12" fillId="11" borderId="7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0" fontId="0" fillId="0" borderId="0" xfId="0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Fill="1" applyAlignment="1">
      <alignment horizontal="right"/>
    </xf>
    <xf numFmtId="0" fontId="0" fillId="0" borderId="0" xfId="0" applyAlignment="1">
      <alignment horizontal="left"/>
    </xf>
    <xf numFmtId="0" fontId="5" fillId="0" borderId="0" xfId="0" applyFont="1" applyAlignment="1">
      <alignment horizontal="right"/>
    </xf>
    <xf numFmtId="0" fontId="0" fillId="0" borderId="12" xfId="0" applyFill="1" applyBorder="1" applyAlignment="1">
      <alignment/>
    </xf>
    <xf numFmtId="0" fontId="5" fillId="0" borderId="0" xfId="0" applyFont="1" applyFill="1" applyBorder="1" applyAlignment="1">
      <alignment/>
    </xf>
    <xf numFmtId="0" fontId="0" fillId="12" borderId="0" xfId="0" applyFill="1" applyBorder="1" applyAlignment="1">
      <alignment/>
    </xf>
    <xf numFmtId="0" fontId="5" fillId="12" borderId="0" xfId="0" applyFont="1" applyFill="1" applyBorder="1" applyAlignment="1">
      <alignment horizontal="center"/>
    </xf>
    <xf numFmtId="0" fontId="6" fillId="12" borderId="13" xfId="0" applyFont="1" applyFill="1" applyBorder="1" applyAlignment="1">
      <alignment horizontal="center"/>
    </xf>
    <xf numFmtId="0" fontId="6" fillId="12" borderId="14" xfId="0" applyFont="1" applyFill="1" applyBorder="1" applyAlignment="1">
      <alignment horizontal="center"/>
    </xf>
    <xf numFmtId="0" fontId="6" fillId="12" borderId="15" xfId="0" applyFont="1" applyFill="1" applyBorder="1" applyAlignment="1">
      <alignment horizontal="center"/>
    </xf>
    <xf numFmtId="0" fontId="6" fillId="12" borderId="16" xfId="0" applyFont="1" applyFill="1" applyBorder="1" applyAlignment="1">
      <alignment horizontal="center"/>
    </xf>
    <xf numFmtId="0" fontId="0" fillId="2" borderId="0" xfId="0" applyFill="1" applyAlignment="1">
      <alignment horizontal="left"/>
    </xf>
    <xf numFmtId="0" fontId="0" fillId="12" borderId="5" xfId="0" applyFill="1" applyBorder="1" applyAlignment="1">
      <alignment/>
    </xf>
    <xf numFmtId="0" fontId="0" fillId="12" borderId="7" xfId="0" applyFill="1" applyBorder="1" applyAlignment="1">
      <alignment/>
    </xf>
    <xf numFmtId="0" fontId="2" fillId="12" borderId="0" xfId="0" applyFont="1" applyFill="1" applyBorder="1" applyAlignment="1">
      <alignment/>
    </xf>
    <xf numFmtId="0" fontId="2" fillId="12" borderId="17" xfId="0" applyFont="1" applyFill="1" applyBorder="1" applyAlignment="1">
      <alignment horizontal="center"/>
    </xf>
    <xf numFmtId="0" fontId="2" fillId="12" borderId="18" xfId="0" applyFont="1" applyFill="1" applyBorder="1" applyAlignment="1">
      <alignment horizontal="center"/>
    </xf>
    <xf numFmtId="0" fontId="17" fillId="12" borderId="5" xfId="0" applyFont="1" applyFill="1" applyBorder="1" applyAlignment="1">
      <alignment/>
    </xf>
    <xf numFmtId="0" fontId="17" fillId="12" borderId="2" xfId="0" applyFont="1" applyFill="1" applyBorder="1" applyAlignment="1">
      <alignment horizontal="center"/>
    </xf>
    <xf numFmtId="0" fontId="0" fillId="12" borderId="19" xfId="0" applyFill="1" applyBorder="1" applyAlignment="1">
      <alignment/>
    </xf>
    <xf numFmtId="0" fontId="0" fillId="12" borderId="20" xfId="0" applyFill="1" applyBorder="1" applyAlignment="1">
      <alignment/>
    </xf>
    <xf numFmtId="0" fontId="0" fillId="12" borderId="21" xfId="0" applyFill="1" applyBorder="1" applyAlignment="1">
      <alignment/>
    </xf>
    <xf numFmtId="0" fontId="0" fillId="12" borderId="22" xfId="0" applyFill="1" applyBorder="1" applyAlignment="1">
      <alignment/>
    </xf>
    <xf numFmtId="0" fontId="0" fillId="12" borderId="23" xfId="0" applyFill="1" applyBorder="1" applyAlignment="1">
      <alignment/>
    </xf>
    <xf numFmtId="0" fontId="0" fillId="12" borderId="24" xfId="0" applyFill="1" applyBorder="1" applyAlignment="1">
      <alignment/>
    </xf>
    <xf numFmtId="0" fontId="6" fillId="12" borderId="0" xfId="0" applyFont="1" applyFill="1" applyBorder="1" applyAlignment="1">
      <alignment horizontal="right"/>
    </xf>
    <xf numFmtId="0" fontId="0" fillId="8" borderId="2" xfId="0" applyFill="1" applyBorder="1" applyAlignment="1">
      <alignment horizontal="center"/>
    </xf>
    <xf numFmtId="0" fontId="6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12" fillId="13" borderId="1" xfId="0" applyFont="1" applyFill="1" applyBorder="1" applyAlignment="1">
      <alignment horizontal="center"/>
    </xf>
    <xf numFmtId="0" fontId="12" fillId="11" borderId="1" xfId="0" applyFont="1" applyFill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" fontId="0" fillId="8" borderId="2" xfId="0" applyNumberFormat="1" applyFill="1" applyBorder="1" applyAlignment="1">
      <alignment horizontal="center"/>
    </xf>
    <xf numFmtId="1" fontId="2" fillId="3" borderId="25" xfId="0" applyNumberFormat="1" applyFont="1" applyFill="1" applyBorder="1" applyAlignment="1">
      <alignment horizontal="center"/>
    </xf>
    <xf numFmtId="0" fontId="0" fillId="0" borderId="1" xfId="0" applyBorder="1" applyAlignment="1">
      <alignment/>
    </xf>
    <xf numFmtId="0" fontId="0" fillId="5" borderId="1" xfId="0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2" fillId="3" borderId="26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2" fillId="13" borderId="0" xfId="0" applyFont="1" applyFill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0" fillId="0" borderId="4" xfId="0" applyBorder="1" applyAlignment="1">
      <alignment/>
    </xf>
    <xf numFmtId="0" fontId="5" fillId="0" borderId="25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0" fillId="0" borderId="6" xfId="0" applyBorder="1" applyAlignment="1">
      <alignment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3" borderId="4" xfId="0" applyFont="1" applyFill="1" applyBorder="1" applyAlignment="1">
      <alignment/>
    </xf>
    <xf numFmtId="0" fontId="2" fillId="3" borderId="4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34" xfId="0" applyBorder="1" applyAlignment="1">
      <alignment horizontal="center"/>
    </xf>
    <xf numFmtId="0" fontId="0" fillId="0" borderId="9" xfId="0" applyBorder="1" applyAlignment="1">
      <alignment horizontal="center"/>
    </xf>
    <xf numFmtId="0" fontId="2" fillId="3" borderId="0" xfId="0" applyFont="1" applyFill="1" applyAlignment="1">
      <alignment horizontal="center"/>
    </xf>
    <xf numFmtId="0" fontId="2" fillId="3" borderId="0" xfId="0" applyFont="1" applyFill="1" applyBorder="1" applyAlignment="1">
      <alignment horizontal="center"/>
    </xf>
    <xf numFmtId="1" fontId="2" fillId="3" borderId="35" xfId="0" applyNumberFormat="1" applyFont="1" applyFill="1" applyBorder="1" applyAlignment="1">
      <alignment horizontal="center"/>
    </xf>
    <xf numFmtId="0" fontId="4" fillId="0" borderId="0" xfId="17" applyFont="1" applyAlignment="1">
      <alignment horizontal="center"/>
      <protection/>
    </xf>
    <xf numFmtId="0" fontId="5" fillId="3" borderId="36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right"/>
    </xf>
    <xf numFmtId="0" fontId="2" fillId="3" borderId="37" xfId="0" applyFont="1" applyFill="1" applyBorder="1" applyAlignment="1">
      <alignment horizontal="right"/>
    </xf>
    <xf numFmtId="0" fontId="2" fillId="3" borderId="26" xfId="0" applyFont="1" applyFill="1" applyBorder="1" applyAlignment="1">
      <alignment horizontal="right"/>
    </xf>
    <xf numFmtId="0" fontId="5" fillId="3" borderId="2" xfId="0" applyFont="1" applyFill="1" applyBorder="1" applyAlignment="1">
      <alignment/>
    </xf>
    <xf numFmtId="0" fontId="0" fillId="0" borderId="29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35" xfId="0" applyBorder="1" applyAlignment="1">
      <alignment horizontal="center"/>
    </xf>
    <xf numFmtId="12" fontId="2" fillId="3" borderId="4" xfId="0" applyNumberFormat="1" applyFont="1" applyFill="1" applyBorder="1" applyAlignment="1">
      <alignment horizontal="center"/>
    </xf>
    <xf numFmtId="0" fontId="0" fillId="3" borderId="0" xfId="0" applyFont="1" applyFill="1" applyAlignment="1">
      <alignment/>
    </xf>
    <xf numFmtId="0" fontId="12" fillId="13" borderId="25" xfId="0" applyFont="1" applyFill="1" applyBorder="1" applyAlignment="1">
      <alignment horizontal="center"/>
    </xf>
    <xf numFmtId="0" fontId="12" fillId="13" borderId="28" xfId="0" applyFont="1" applyFill="1" applyBorder="1" applyAlignment="1">
      <alignment horizontal="center"/>
    </xf>
    <xf numFmtId="0" fontId="12" fillId="13" borderId="2" xfId="0" applyFont="1" applyFill="1" applyBorder="1" applyAlignment="1">
      <alignment horizontal="center"/>
    </xf>
    <xf numFmtId="0" fontId="12" fillId="11" borderId="4" xfId="0" applyFont="1" applyFill="1" applyBorder="1" applyAlignment="1">
      <alignment horizontal="center"/>
    </xf>
    <xf numFmtId="0" fontId="12" fillId="11" borderId="6" xfId="0" applyFont="1" applyFill="1" applyBorder="1" applyAlignment="1">
      <alignment horizontal="center"/>
    </xf>
    <xf numFmtId="0" fontId="0" fillId="3" borderId="0" xfId="0" applyFill="1" applyAlignment="1">
      <alignment horizontal="left"/>
    </xf>
    <xf numFmtId="12" fontId="2" fillId="3" borderId="0" xfId="0" applyNumberFormat="1" applyFont="1" applyFill="1" applyAlignment="1">
      <alignment horizontal="center"/>
    </xf>
    <xf numFmtId="0" fontId="2" fillId="3" borderId="4" xfId="0" applyNumberFormat="1" applyFont="1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26" xfId="0" applyBorder="1" applyAlignment="1">
      <alignment horizontal="center"/>
    </xf>
    <xf numFmtId="0" fontId="5" fillId="8" borderId="27" xfId="0" applyFont="1" applyFill="1" applyBorder="1" applyAlignment="1">
      <alignment horizontal="center"/>
    </xf>
    <xf numFmtId="0" fontId="6" fillId="5" borderId="2" xfId="0" applyFont="1" applyFill="1" applyBorder="1" applyAlignment="1">
      <alignment horizontal="center"/>
    </xf>
    <xf numFmtId="0" fontId="5" fillId="5" borderId="34" xfId="0" applyFont="1" applyFill="1" applyBorder="1" applyAlignment="1">
      <alignment horizontal="center"/>
    </xf>
    <xf numFmtId="0" fontId="6" fillId="5" borderId="0" xfId="0" applyFont="1" applyFill="1" applyAlignment="1">
      <alignment horizontal="left"/>
    </xf>
    <xf numFmtId="0" fontId="7" fillId="5" borderId="0" xfId="0" applyFont="1" applyFill="1" applyAlignment="1">
      <alignment horizontal="left"/>
    </xf>
    <xf numFmtId="1" fontId="7" fillId="5" borderId="0" xfId="0" applyNumberFormat="1" applyFont="1" applyFill="1" applyAlignment="1">
      <alignment horizontal="left"/>
    </xf>
    <xf numFmtId="0" fontId="12" fillId="9" borderId="0" xfId="0" applyFont="1" applyFill="1" applyAlignment="1">
      <alignment horizontal="center"/>
    </xf>
    <xf numFmtId="0" fontId="0" fillId="0" borderId="0" xfId="0" applyFill="1" applyAlignment="1">
      <alignment/>
    </xf>
    <xf numFmtId="0" fontId="29" fillId="14" borderId="0" xfId="0" applyFont="1" applyFill="1" applyAlignment="1">
      <alignment horizontal="left"/>
    </xf>
    <xf numFmtId="0" fontId="15" fillId="14" borderId="0" xfId="0" applyFont="1" applyFill="1" applyAlignment="1">
      <alignment/>
    </xf>
    <xf numFmtId="0" fontId="30" fillId="0" borderId="34" xfId="0" applyFont="1" applyBorder="1" applyAlignment="1">
      <alignment/>
    </xf>
    <xf numFmtId="0" fontId="30" fillId="0" borderId="39" xfId="0" applyFont="1" applyBorder="1" applyAlignment="1">
      <alignment/>
    </xf>
    <xf numFmtId="0" fontId="30" fillId="0" borderId="26" xfId="0" applyFont="1" applyBorder="1" applyAlignment="1">
      <alignment/>
    </xf>
    <xf numFmtId="0" fontId="2" fillId="5" borderId="0" xfId="0" applyFont="1" applyFill="1" applyAlignment="1">
      <alignment horizontal="left"/>
    </xf>
    <xf numFmtId="0" fontId="5" fillId="3" borderId="40" xfId="0" applyFont="1" applyFill="1" applyBorder="1" applyAlignment="1">
      <alignment horizontal="right"/>
    </xf>
    <xf numFmtId="0" fontId="5" fillId="3" borderId="34" xfId="0" applyFont="1" applyFill="1" applyBorder="1" applyAlignment="1">
      <alignment horizontal="right"/>
    </xf>
    <xf numFmtId="0" fontId="5" fillId="3" borderId="6" xfId="0" applyFont="1" applyFill="1" applyBorder="1" applyAlignment="1">
      <alignment horizontal="right"/>
    </xf>
    <xf numFmtId="0" fontId="6" fillId="0" borderId="0" xfId="0" applyFont="1" applyAlignment="1">
      <alignment horizontal="center"/>
    </xf>
    <xf numFmtId="0" fontId="8" fillId="0" borderId="0" xfId="17" applyFont="1" applyAlignment="1">
      <alignment horizontal="center"/>
      <protection/>
    </xf>
    <xf numFmtId="0" fontId="4" fillId="0" borderId="0" xfId="17" applyFont="1" applyAlignment="1">
      <alignment horizontal="center"/>
      <protection/>
    </xf>
    <xf numFmtId="0" fontId="7" fillId="0" borderId="0" xfId="0" applyFont="1" applyAlignment="1">
      <alignment horizontal="center"/>
    </xf>
    <xf numFmtId="0" fontId="6" fillId="5" borderId="0" xfId="0" applyFont="1" applyFill="1" applyAlignment="1">
      <alignment horizontal="right"/>
    </xf>
    <xf numFmtId="0" fontId="7" fillId="5" borderId="0" xfId="0" applyFont="1" applyFill="1" applyAlignment="1">
      <alignment horizontal="right"/>
    </xf>
    <xf numFmtId="0" fontId="6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7" xfId="0" applyBorder="1" applyAlignment="1">
      <alignment horizontal="center"/>
    </xf>
    <xf numFmtId="0" fontId="2" fillId="3" borderId="0" xfId="0" applyFont="1" applyFill="1" applyAlignment="1">
      <alignment horizontal="left"/>
    </xf>
    <xf numFmtId="0" fontId="4" fillId="0" borderId="0" xfId="17" applyFont="1" applyFill="1" applyBorder="1" applyAlignment="1">
      <alignment horizontal="center"/>
      <protection/>
    </xf>
    <xf numFmtId="0" fontId="16" fillId="12" borderId="0" xfId="0" applyFont="1" applyFill="1" applyBorder="1" applyAlignment="1">
      <alignment horizontal="center"/>
    </xf>
    <xf numFmtId="0" fontId="6" fillId="0" borderId="0" xfId="0" applyFont="1" applyAlignment="1">
      <alignment horizontal="right"/>
    </xf>
    <xf numFmtId="0" fontId="5" fillId="0" borderId="29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2" fillId="3" borderId="0" xfId="0" applyFont="1" applyFill="1" applyBorder="1" applyAlignment="1">
      <alignment horizontal="left"/>
    </xf>
  </cellXfs>
  <cellStyles count="7">
    <cellStyle name="Normal" xfId="0"/>
    <cellStyle name="Comma" xfId="15"/>
    <cellStyle name="Comma [0]" xfId="16"/>
    <cellStyle name="Normalny_Arkusz1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Zadanie 1d.</a:t>
            </a:r>
          </a:p>
        </c:rich>
      </c:tx>
      <c:layout>
        <c:manualLayout>
          <c:xMode val="factor"/>
          <c:yMode val="factor"/>
          <c:x val="0.04475"/>
          <c:y val="0.01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76"/>
          <c:w val="0.952"/>
          <c:h val="0.797"/>
        </c:manualLayout>
      </c:layout>
      <c:scatterChart>
        <c:scatterStyle val="smooth"/>
        <c:varyColors val="0"/>
        <c:ser>
          <c:idx val="0"/>
          <c:order val="0"/>
          <c:tx>
            <c:v>y=3x-9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noFill/>
              </a:ln>
            </c:spPr>
          </c:marker>
          <c:dPt>
            <c:idx val="5"/>
            <c:spPr>
              <a:ln w="254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xVal>
            <c:numRef>
              <c:f>'Funkcja liniowa'!$A$61:$A$69</c:f>
              <c:numCache>
                <c:ptCount val="9"/>
                <c:pt idx="0">
                  <c:v>-2</c:v>
                </c:pt>
                <c:pt idx="1">
                  <c:v>-1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</c:numCache>
            </c:numRef>
          </c:xVal>
          <c:yVal>
            <c:numRef>
              <c:f>'Funkcja liniowa'!$B$61:$B$69</c:f>
              <c:numCache>
                <c:ptCount val="9"/>
                <c:pt idx="0">
                  <c:v>-15</c:v>
                </c:pt>
                <c:pt idx="1">
                  <c:v>-12</c:v>
                </c:pt>
                <c:pt idx="2">
                  <c:v>-9</c:v>
                </c:pt>
                <c:pt idx="3">
                  <c:v>-6</c:v>
                </c:pt>
                <c:pt idx="4">
                  <c:v>-3</c:v>
                </c:pt>
                <c:pt idx="5">
                  <c:v>0</c:v>
                </c:pt>
                <c:pt idx="6">
                  <c:v>3</c:v>
                </c:pt>
                <c:pt idx="7">
                  <c:v>6</c:v>
                </c:pt>
                <c:pt idx="8">
                  <c:v>9</c:v>
                </c:pt>
              </c:numCache>
            </c:numRef>
          </c:yVal>
          <c:smooth val="1"/>
        </c:ser>
        <c:axId val="25843040"/>
        <c:axId val="31260769"/>
      </c:scatterChart>
      <c:valAx>
        <c:axId val="25843040"/>
        <c:scaling>
          <c:orientation val="minMax"/>
          <c:max val="7"/>
          <c:min val="-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latin typeface="Arial CE"/>
                    <a:ea typeface="Arial CE"/>
                    <a:cs typeface="Arial CE"/>
                  </a:rPr>
                  <a:t>x</a:t>
                </a:r>
              </a:p>
            </c:rich>
          </c:tx>
          <c:layout>
            <c:manualLayout>
              <c:xMode val="factor"/>
              <c:yMode val="factor"/>
              <c:x val="0.14275"/>
              <c:y val="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1260769"/>
        <c:crosses val="autoZero"/>
        <c:crossBetween val="midCat"/>
        <c:dispUnits/>
        <c:majorUnit val="1"/>
      </c:valAx>
      <c:valAx>
        <c:axId val="31260769"/>
        <c:scaling>
          <c:orientation val="minMax"/>
          <c:max val="10"/>
          <c:min val="-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latin typeface="Arial CE"/>
                    <a:ea typeface="Arial CE"/>
                    <a:cs typeface="Arial CE"/>
                  </a:rPr>
                  <a:t>y</a:t>
                </a:r>
              </a:p>
            </c:rich>
          </c:tx>
          <c:layout>
            <c:manualLayout>
              <c:xMode val="factor"/>
              <c:yMode val="factor"/>
              <c:x val="0.08075"/>
              <c:y val="0.15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5843040"/>
        <c:crosses val="autoZero"/>
        <c:crossBetween val="midCat"/>
        <c:dispUnits/>
        <c:majorUnit val="2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 CE"/>
                <a:ea typeface="Arial CE"/>
                <a:cs typeface="Arial CE"/>
              </a:rPr>
              <a:t>Zad. 1 a i b.   y= 2x +m-2</a:t>
            </a:r>
          </a:p>
        </c:rich>
      </c:tx>
      <c:layout>
        <c:manualLayout>
          <c:xMode val="factor"/>
          <c:yMode val="factor"/>
          <c:x val="0.259"/>
          <c:y val="0.02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91"/>
          <c:w val="0.94175"/>
          <c:h val="0.79075"/>
        </c:manualLayout>
      </c:layout>
      <c:scatterChart>
        <c:scatterStyle val="smooth"/>
        <c:varyColors val="0"/>
        <c:ser>
          <c:idx val="0"/>
          <c:order val="0"/>
          <c:tx>
            <c:v>y= 2x +m-2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noFill/>
              <a:ln>
                <a:noFill/>
              </a:ln>
            </c:spPr>
          </c:marker>
          <c:dPt>
            <c:idx val="5"/>
            <c:spPr>
              <a:ln w="25400">
                <a:solidFill>
                  <a:srgbClr val="FF00FF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xVal>
            <c:numRef>
              <c:f>'Funkcja liniowa'!$B$99:$B$105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xVal>
          <c:yVal>
            <c:numRef>
              <c:f>'Funkcja liniowa'!$C$99:$C$105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1"/>
        </c:ser>
        <c:axId val="12911466"/>
        <c:axId val="49094331"/>
      </c:scatterChart>
      <c:valAx>
        <c:axId val="12911466"/>
        <c:scaling>
          <c:orientation val="minMax"/>
          <c:max val="4"/>
          <c:min val="-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latin typeface="Arial CE"/>
                    <a:ea typeface="Arial CE"/>
                    <a:cs typeface="Arial CE"/>
                  </a:rPr>
                  <a:t>x</a:t>
                </a:r>
              </a:p>
            </c:rich>
          </c:tx>
          <c:layout>
            <c:manualLayout>
              <c:xMode val="factor"/>
              <c:yMode val="factor"/>
              <c:x val="0.18775"/>
              <c:y val="0.1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9094331"/>
        <c:crosses val="autoZero"/>
        <c:crossBetween val="midCat"/>
        <c:dispUnits/>
        <c:majorUnit val="1"/>
      </c:valAx>
      <c:valAx>
        <c:axId val="49094331"/>
        <c:scaling>
          <c:orientation val="minMax"/>
          <c:min val="-9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latin typeface="Arial CE"/>
                    <a:ea typeface="Arial CE"/>
                    <a:cs typeface="Arial CE"/>
                  </a:rPr>
                  <a:t>y</a:t>
                </a:r>
              </a:p>
            </c:rich>
          </c:tx>
          <c:layout>
            <c:manualLayout>
              <c:xMode val="factor"/>
              <c:yMode val="factor"/>
              <c:x val="0.09825"/>
              <c:y val="0.148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2911466"/>
        <c:crosses val="autoZero"/>
        <c:crossBetween val="midCat"/>
        <c:dispUnits/>
        <c:majorUnit val="2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 CE"/>
                <a:ea typeface="Arial CE"/>
                <a:cs typeface="Arial CE"/>
              </a:rPr>
              <a:t>Zadanie 3.</a:t>
            </a:r>
          </a:p>
        </c:rich>
      </c:tx>
      <c:layout>
        <c:manualLayout>
          <c:xMode val="factor"/>
          <c:yMode val="factor"/>
          <c:x val="-0.2035"/>
          <c:y val="0.04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4225"/>
          <c:w val="0.95925"/>
          <c:h val="0.75775"/>
        </c:manualLayout>
      </c:layout>
      <c:scatterChart>
        <c:scatterStyle val="smooth"/>
        <c:varyColors val="0"/>
        <c:ser>
          <c:idx val="0"/>
          <c:order val="0"/>
          <c:tx>
            <c:strRef>
              <c:f>'Funkcja liniowa'!$C$126</c:f>
              <c:strCache>
                <c:ptCount val="1"/>
                <c:pt idx="0">
                  <c:v>y=-1/2x-3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'Funkcja liniowa'!$B$127:$B$134</c:f>
              <c:numCache>
                <c:ptCount val="8"/>
                <c:pt idx="0">
                  <c:v>-2</c:v>
                </c:pt>
                <c:pt idx="1">
                  <c:v>-1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</c:numCache>
            </c:numRef>
          </c:xVal>
          <c:yVal>
            <c:numRef>
              <c:f>'Funkcja liniowa'!$C$127:$C$134</c:f>
              <c:numCache>
                <c:ptCount val="8"/>
                <c:pt idx="0">
                  <c:v>-2</c:v>
                </c:pt>
                <c:pt idx="1">
                  <c:v>-2.5</c:v>
                </c:pt>
                <c:pt idx="2">
                  <c:v>-3</c:v>
                </c:pt>
                <c:pt idx="3">
                  <c:v>-3.5</c:v>
                </c:pt>
                <c:pt idx="4">
                  <c:v>-4</c:v>
                </c:pt>
                <c:pt idx="5">
                  <c:v>-4.5</c:v>
                </c:pt>
                <c:pt idx="6">
                  <c:v>-5</c:v>
                </c:pt>
                <c:pt idx="7">
                  <c:v>-5.5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'Funkcja liniowa'!$D$126</c:f>
              <c:strCache>
                <c:ptCount val="1"/>
                <c:pt idx="0">
                  <c:v>y=2x-8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noFill/>
              </a:ln>
            </c:spPr>
          </c:marker>
          <c:dPt>
            <c:idx val="4"/>
            <c:spPr>
              <a:ln w="25400">
                <a:solidFill>
                  <a:srgbClr val="FF00FF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xVal>
            <c:numRef>
              <c:f>'Funkcja liniowa'!$B$127:$B$134</c:f>
              <c:numCache>
                <c:ptCount val="8"/>
                <c:pt idx="0">
                  <c:v>-2</c:v>
                </c:pt>
                <c:pt idx="1">
                  <c:v>-1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</c:numCache>
            </c:numRef>
          </c:xVal>
          <c:yVal>
            <c:numRef>
              <c:f>'Funkcja liniowa'!$D$127:$D$134</c:f>
              <c:numCache>
                <c:ptCount val="8"/>
                <c:pt idx="0">
                  <c:v>-12</c:v>
                </c:pt>
                <c:pt idx="1">
                  <c:v>-10</c:v>
                </c:pt>
                <c:pt idx="2">
                  <c:v>-8</c:v>
                </c:pt>
                <c:pt idx="3">
                  <c:v>-6</c:v>
                </c:pt>
                <c:pt idx="4">
                  <c:v>-4</c:v>
                </c:pt>
                <c:pt idx="5">
                  <c:v>-2</c:v>
                </c:pt>
                <c:pt idx="6">
                  <c:v>0</c:v>
                </c:pt>
                <c:pt idx="7">
                  <c:v>2</c:v>
                </c:pt>
              </c:numCache>
            </c:numRef>
          </c:yVal>
          <c:smooth val="1"/>
        </c:ser>
        <c:axId val="39195796"/>
        <c:axId val="17217845"/>
      </c:scatterChart>
      <c:valAx>
        <c:axId val="39195796"/>
        <c:scaling>
          <c:orientation val="minMax"/>
          <c:max val="5"/>
          <c:min val="-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 CE"/>
                    <a:ea typeface="Arial CE"/>
                    <a:cs typeface="Arial CE"/>
                  </a:rPr>
                  <a:t>x</a:t>
                </a:r>
              </a:p>
            </c:rich>
          </c:tx>
          <c:layout>
            <c:manualLayout>
              <c:xMode val="factor"/>
              <c:yMode val="factor"/>
              <c:x val="0.2085"/>
              <c:y val="0.13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crossAx val="17217845"/>
        <c:crosses val="autoZero"/>
        <c:crossBetween val="midCat"/>
        <c:dispUnits/>
        <c:majorUnit val="1"/>
        <c:minorUnit val="0.2"/>
      </c:valAx>
      <c:valAx>
        <c:axId val="17217845"/>
        <c:scaling>
          <c:orientation val="minMax"/>
          <c:max val="2"/>
          <c:min val="-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 CE"/>
                    <a:ea typeface="Arial CE"/>
                    <a:cs typeface="Arial CE"/>
                  </a:rPr>
                  <a:t>y</a:t>
                </a:r>
              </a:p>
            </c:rich>
          </c:tx>
          <c:layout>
            <c:manualLayout>
              <c:xMode val="factor"/>
              <c:yMode val="factor"/>
              <c:x val="0.09275"/>
              <c:y val="0.13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195796"/>
        <c:crosses val="autoZero"/>
        <c:crossBetween val="midCat"/>
        <c:dispUnits/>
        <c:majorUnit val="1"/>
        <c:minorUnit val="0.2"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493"/>
          <c:y val="0.038"/>
          <c:w val="0.438"/>
          <c:h val="0.148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 CE"/>
                <a:ea typeface="Arial CE"/>
                <a:cs typeface="Arial CE"/>
              </a:rPr>
              <a:t>Zadanie 2 e.</a:t>
            </a:r>
          </a:p>
        </c:rich>
      </c:tx>
      <c:layout>
        <c:manualLayout>
          <c:xMode val="factor"/>
          <c:yMode val="factor"/>
          <c:x val="-0.24425"/>
          <c:y val="0.00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715"/>
          <c:w val="0.9545"/>
          <c:h val="0.8285"/>
        </c:manualLayout>
      </c:layout>
      <c:scatterChart>
        <c:scatterStyle val="smooth"/>
        <c:varyColors val="0"/>
        <c:ser>
          <c:idx val="0"/>
          <c:order val="0"/>
          <c:tx>
            <c:v>f(x) = - 4/5x + 3/5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Układy!$A$85:$A$95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Układy!$B$85:$B$95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g(x) = - x +2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noFill/>
              <a:ln>
                <a:noFill/>
              </a:ln>
            </c:spPr>
          </c:marker>
          <c:dPt>
            <c:idx val="8"/>
            <c:marker>
              <c:size val="6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xVal>
            <c:numRef>
              <c:f>Układy!$A$85:$A$95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Układy!$C$85:$C$95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1"/>
        </c:ser>
        <c:axId val="20742878"/>
        <c:axId val="52468175"/>
      </c:scatterChart>
      <c:valAx>
        <c:axId val="20742878"/>
        <c:scaling>
          <c:orientation val="minMax"/>
          <c:max val="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 CE"/>
                    <a:ea typeface="Arial CE"/>
                    <a:cs typeface="Arial CE"/>
                  </a:rPr>
                  <a:t>x</a:t>
                </a:r>
              </a:p>
            </c:rich>
          </c:tx>
          <c:layout>
            <c:manualLayout>
              <c:xMode val="factor"/>
              <c:yMode val="factor"/>
              <c:x val="0.197"/>
              <c:y val="0.12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468175"/>
        <c:crosses val="autoZero"/>
        <c:crossBetween val="midCat"/>
        <c:dispUnits/>
        <c:majorUnit val="1"/>
      </c:valAx>
      <c:valAx>
        <c:axId val="5246817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 CE"/>
                    <a:ea typeface="Arial CE"/>
                    <a:cs typeface="Arial CE"/>
                  </a:rPr>
                  <a:t>y</a:t>
                </a:r>
              </a:p>
            </c:rich>
          </c:tx>
          <c:layout>
            <c:manualLayout>
              <c:xMode val="factor"/>
              <c:yMode val="factor"/>
              <c:x val="0.06475"/>
              <c:y val="0.13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0742878"/>
        <c:crosses val="autoZero"/>
        <c:crossBetween val="midCat"/>
        <c:dispUnits/>
        <c:maj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44325"/>
          <c:y val="0.0545"/>
          <c:w val="0.537"/>
          <c:h val="0.15475"/>
        </c:manualLayout>
      </c:layout>
      <c:overlay val="0"/>
      <c:txPr>
        <a:bodyPr vert="horz" rot="0"/>
        <a:lstStyle/>
        <a:p>
          <a:pPr>
            <a:defRPr lang="en-US" cap="none" sz="1125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</cdr:x>
      <cdr:y>0.5775</cdr:y>
    </cdr:from>
    <cdr:to>
      <cdr:x>0.96775</cdr:x>
      <cdr:y>0.5775</cdr:y>
    </cdr:to>
    <cdr:sp>
      <cdr:nvSpPr>
        <cdr:cNvPr id="1" name="Line 1"/>
        <cdr:cNvSpPr>
          <a:spLocks/>
        </cdr:cNvSpPr>
      </cdr:nvSpPr>
      <cdr:spPr>
        <a:xfrm>
          <a:off x="4133850" y="120967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0.31725</cdr:x>
      <cdr:y>0.1925</cdr:y>
    </cdr:from>
    <cdr:to>
      <cdr:x>0.31825</cdr:x>
      <cdr:y>0.23975</cdr:y>
    </cdr:to>
    <cdr:sp>
      <cdr:nvSpPr>
        <cdr:cNvPr id="2" name="Line 2"/>
        <cdr:cNvSpPr>
          <a:spLocks/>
        </cdr:cNvSpPr>
      </cdr:nvSpPr>
      <cdr:spPr>
        <a:xfrm flipV="1">
          <a:off x="1371600" y="400050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219075</xdr:colOff>
      <xdr:row>58</xdr:row>
      <xdr:rowOff>0</xdr:rowOff>
    </xdr:from>
    <xdr:to>
      <xdr:col>8</xdr:col>
      <xdr:colOff>400050</xdr:colOff>
      <xdr:row>70</xdr:row>
      <xdr:rowOff>142875</xdr:rowOff>
    </xdr:to>
    <xdr:graphicFrame>
      <xdr:nvGraphicFramePr>
        <xdr:cNvPr id="1" name="Chart 4"/>
        <xdr:cNvGraphicFramePr/>
      </xdr:nvGraphicFramePr>
      <xdr:xfrm>
        <a:off x="1714500" y="9429750"/>
        <a:ext cx="4352925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190500</xdr:colOff>
      <xdr:row>96</xdr:row>
      <xdr:rowOff>28575</xdr:rowOff>
    </xdr:from>
    <xdr:to>
      <xdr:col>8</xdr:col>
      <xdr:colOff>419100</xdr:colOff>
      <xdr:row>109</xdr:row>
      <xdr:rowOff>28575</xdr:rowOff>
    </xdr:to>
    <xdr:graphicFrame>
      <xdr:nvGraphicFramePr>
        <xdr:cNvPr id="2" name="Chart 5"/>
        <xdr:cNvGraphicFramePr/>
      </xdr:nvGraphicFramePr>
      <xdr:xfrm>
        <a:off x="2371725" y="15659100"/>
        <a:ext cx="3714750" cy="2105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104775</xdr:colOff>
      <xdr:row>98</xdr:row>
      <xdr:rowOff>142875</xdr:rowOff>
    </xdr:from>
    <xdr:to>
      <xdr:col>5</xdr:col>
      <xdr:colOff>104775</xdr:colOff>
      <xdr:row>99</xdr:row>
      <xdr:rowOff>38100</xdr:rowOff>
    </xdr:to>
    <xdr:sp>
      <xdr:nvSpPr>
        <xdr:cNvPr id="3" name="Line 6"/>
        <xdr:cNvSpPr>
          <a:spLocks/>
        </xdr:cNvSpPr>
      </xdr:nvSpPr>
      <xdr:spPr>
        <a:xfrm flipV="1">
          <a:off x="3714750" y="16097250"/>
          <a:ext cx="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257175</xdr:colOff>
      <xdr:row>103</xdr:row>
      <xdr:rowOff>114300</xdr:rowOff>
    </xdr:from>
    <xdr:to>
      <xdr:col>8</xdr:col>
      <xdr:colOff>304800</xdr:colOff>
      <xdr:row>103</xdr:row>
      <xdr:rowOff>114300</xdr:rowOff>
    </xdr:to>
    <xdr:sp>
      <xdr:nvSpPr>
        <xdr:cNvPr id="4" name="Line 7"/>
        <xdr:cNvSpPr>
          <a:spLocks/>
        </xdr:cNvSpPr>
      </xdr:nvSpPr>
      <xdr:spPr>
        <a:xfrm>
          <a:off x="5924550" y="16878300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100</xdr:row>
      <xdr:rowOff>47625</xdr:rowOff>
    </xdr:from>
    <xdr:to>
      <xdr:col>8</xdr:col>
      <xdr:colOff>0</xdr:colOff>
      <xdr:row>101</xdr:row>
      <xdr:rowOff>104775</xdr:rowOff>
    </xdr:to>
    <xdr:sp>
      <xdr:nvSpPr>
        <xdr:cNvPr id="5" name="TextBox 8"/>
        <xdr:cNvSpPr txBox="1">
          <a:spLocks noChangeArrowheads="1"/>
        </xdr:cNvSpPr>
      </xdr:nvSpPr>
      <xdr:spPr>
        <a:xfrm>
          <a:off x="4810125" y="16325850"/>
          <a:ext cx="857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3366FF"/>
              </a:solidFill>
              <a:latin typeface="Arial CE"/>
              <a:ea typeface="Arial CE"/>
              <a:cs typeface="Arial CE"/>
            </a:rPr>
            <a:t>A (3 ; 4)</a:t>
          </a:r>
        </a:p>
      </xdr:txBody>
    </xdr:sp>
    <xdr:clientData/>
  </xdr:twoCellAnchor>
  <xdr:twoCellAnchor>
    <xdr:from>
      <xdr:col>5</xdr:col>
      <xdr:colOff>495300</xdr:colOff>
      <xdr:row>60</xdr:row>
      <xdr:rowOff>47625</xdr:rowOff>
    </xdr:from>
    <xdr:to>
      <xdr:col>7</xdr:col>
      <xdr:colOff>180975</xdr:colOff>
      <xdr:row>63</xdr:row>
      <xdr:rowOff>9525</xdr:rowOff>
    </xdr:to>
    <xdr:sp>
      <xdr:nvSpPr>
        <xdr:cNvPr id="6" name="AutoShape 9"/>
        <xdr:cNvSpPr>
          <a:spLocks/>
        </xdr:cNvSpPr>
      </xdr:nvSpPr>
      <xdr:spPr>
        <a:xfrm>
          <a:off x="4105275" y="9810750"/>
          <a:ext cx="1057275" cy="447675"/>
        </a:xfrm>
        <a:prstGeom prst="wedgeEllipseCallout">
          <a:avLst>
            <a:gd name="adj1" fmla="val -35856"/>
            <a:gd name="adj2" fmla="val 11808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miejsce
zerowe</a:t>
          </a:r>
        </a:p>
      </xdr:txBody>
    </xdr:sp>
    <xdr:clientData/>
  </xdr:twoCellAnchor>
  <xdr:twoCellAnchor>
    <xdr:from>
      <xdr:col>4</xdr:col>
      <xdr:colOff>85725</xdr:colOff>
      <xdr:row>123</xdr:row>
      <xdr:rowOff>0</xdr:rowOff>
    </xdr:from>
    <xdr:to>
      <xdr:col>8</xdr:col>
      <xdr:colOff>504825</xdr:colOff>
      <xdr:row>138</xdr:row>
      <xdr:rowOff>142875</xdr:rowOff>
    </xdr:to>
    <xdr:graphicFrame>
      <xdr:nvGraphicFramePr>
        <xdr:cNvPr id="7" name="Chart 10"/>
        <xdr:cNvGraphicFramePr/>
      </xdr:nvGraphicFramePr>
      <xdr:xfrm>
        <a:off x="2952750" y="20021550"/>
        <a:ext cx="3219450" cy="2590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285750</xdr:colOff>
      <xdr:row>126</xdr:row>
      <xdr:rowOff>152400</xdr:rowOff>
    </xdr:from>
    <xdr:to>
      <xdr:col>5</xdr:col>
      <xdr:colOff>285750</xdr:colOff>
      <xdr:row>127</xdr:row>
      <xdr:rowOff>85725</xdr:rowOff>
    </xdr:to>
    <xdr:sp>
      <xdr:nvSpPr>
        <xdr:cNvPr id="8" name="Line 11"/>
        <xdr:cNvSpPr>
          <a:spLocks/>
        </xdr:cNvSpPr>
      </xdr:nvSpPr>
      <xdr:spPr>
        <a:xfrm flipV="1">
          <a:off x="3895725" y="20678775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257175</xdr:colOff>
      <xdr:row>130</xdr:row>
      <xdr:rowOff>85725</xdr:rowOff>
    </xdr:from>
    <xdr:to>
      <xdr:col>8</xdr:col>
      <xdr:colOff>352425</xdr:colOff>
      <xdr:row>130</xdr:row>
      <xdr:rowOff>85725</xdr:rowOff>
    </xdr:to>
    <xdr:sp>
      <xdr:nvSpPr>
        <xdr:cNvPr id="9" name="Line 12"/>
        <xdr:cNvSpPr>
          <a:spLocks/>
        </xdr:cNvSpPr>
      </xdr:nvSpPr>
      <xdr:spPr>
        <a:xfrm>
          <a:off x="5924550" y="2125980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542925</xdr:colOff>
      <xdr:row>1</xdr:row>
      <xdr:rowOff>104775</xdr:rowOff>
    </xdr:from>
    <xdr:to>
      <xdr:col>7</xdr:col>
      <xdr:colOff>57150</xdr:colOff>
      <xdr:row>4</xdr:row>
      <xdr:rowOff>38100</xdr:rowOff>
    </xdr:to>
    <xdr:sp>
      <xdr:nvSpPr>
        <xdr:cNvPr id="1" name="AutoShape 1"/>
        <xdr:cNvSpPr>
          <a:spLocks/>
        </xdr:cNvSpPr>
      </xdr:nvSpPr>
      <xdr:spPr>
        <a:xfrm>
          <a:off x="4686300" y="266700"/>
          <a:ext cx="200025" cy="4191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533400</xdr:colOff>
      <xdr:row>46</xdr:row>
      <xdr:rowOff>123825</xdr:rowOff>
    </xdr:from>
    <xdr:to>
      <xdr:col>7</xdr:col>
      <xdr:colOff>76200</xdr:colOff>
      <xdr:row>50</xdr:row>
      <xdr:rowOff>57150</xdr:rowOff>
    </xdr:to>
    <xdr:sp>
      <xdr:nvSpPr>
        <xdr:cNvPr id="2" name="AutoShape 2"/>
        <xdr:cNvSpPr>
          <a:spLocks/>
        </xdr:cNvSpPr>
      </xdr:nvSpPr>
      <xdr:spPr>
        <a:xfrm>
          <a:off x="4676775" y="7677150"/>
          <a:ext cx="228600" cy="5810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323850</xdr:colOff>
      <xdr:row>33</xdr:row>
      <xdr:rowOff>161925</xdr:rowOff>
    </xdr:from>
    <xdr:to>
      <xdr:col>2</xdr:col>
      <xdr:colOff>447675</xdr:colOff>
      <xdr:row>36</xdr:row>
      <xdr:rowOff>47625</xdr:rowOff>
    </xdr:to>
    <xdr:sp>
      <xdr:nvSpPr>
        <xdr:cNvPr id="3" name="AutoShape 3"/>
        <xdr:cNvSpPr>
          <a:spLocks/>
        </xdr:cNvSpPr>
      </xdr:nvSpPr>
      <xdr:spPr>
        <a:xfrm>
          <a:off x="1724025" y="5572125"/>
          <a:ext cx="133350" cy="4000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542925</xdr:colOff>
      <xdr:row>11</xdr:row>
      <xdr:rowOff>104775</xdr:rowOff>
    </xdr:from>
    <xdr:to>
      <xdr:col>7</xdr:col>
      <xdr:colOff>57150</xdr:colOff>
      <xdr:row>14</xdr:row>
      <xdr:rowOff>38100</xdr:rowOff>
    </xdr:to>
    <xdr:sp>
      <xdr:nvSpPr>
        <xdr:cNvPr id="4" name="AutoShape 4"/>
        <xdr:cNvSpPr>
          <a:spLocks/>
        </xdr:cNvSpPr>
      </xdr:nvSpPr>
      <xdr:spPr>
        <a:xfrm>
          <a:off x="4686300" y="1885950"/>
          <a:ext cx="200025" cy="4191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533400</xdr:colOff>
      <xdr:row>56</xdr:row>
      <xdr:rowOff>123825</xdr:rowOff>
    </xdr:from>
    <xdr:to>
      <xdr:col>7</xdr:col>
      <xdr:colOff>76200</xdr:colOff>
      <xdr:row>60</xdr:row>
      <xdr:rowOff>57150</xdr:rowOff>
    </xdr:to>
    <xdr:sp>
      <xdr:nvSpPr>
        <xdr:cNvPr id="5" name="AutoShape 5"/>
        <xdr:cNvSpPr>
          <a:spLocks/>
        </xdr:cNvSpPr>
      </xdr:nvSpPr>
      <xdr:spPr>
        <a:xfrm>
          <a:off x="4676775" y="9296400"/>
          <a:ext cx="228600" cy="5810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542925</xdr:colOff>
      <xdr:row>80</xdr:row>
      <xdr:rowOff>104775</xdr:rowOff>
    </xdr:from>
    <xdr:to>
      <xdr:col>4</xdr:col>
      <xdr:colOff>57150</xdr:colOff>
      <xdr:row>83</xdr:row>
      <xdr:rowOff>38100</xdr:rowOff>
    </xdr:to>
    <xdr:sp>
      <xdr:nvSpPr>
        <xdr:cNvPr id="6" name="AutoShape 6"/>
        <xdr:cNvSpPr>
          <a:spLocks/>
        </xdr:cNvSpPr>
      </xdr:nvSpPr>
      <xdr:spPr>
        <a:xfrm>
          <a:off x="2628900" y="13163550"/>
          <a:ext cx="200025" cy="4191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142875</xdr:colOff>
      <xdr:row>84</xdr:row>
      <xdr:rowOff>9525</xdr:rowOff>
    </xdr:from>
    <xdr:to>
      <xdr:col>8</xdr:col>
      <xdr:colOff>581025</xdr:colOff>
      <xdr:row>98</xdr:row>
      <xdr:rowOff>104775</xdr:rowOff>
    </xdr:to>
    <xdr:graphicFrame>
      <xdr:nvGraphicFramePr>
        <xdr:cNvPr id="7" name="Chart 7"/>
        <xdr:cNvGraphicFramePr/>
      </xdr:nvGraphicFramePr>
      <xdr:xfrm>
        <a:off x="2228850" y="13716000"/>
        <a:ext cx="3867150" cy="236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200025</xdr:colOff>
      <xdr:row>87</xdr:row>
      <xdr:rowOff>152400</xdr:rowOff>
    </xdr:from>
    <xdr:to>
      <xdr:col>4</xdr:col>
      <xdr:colOff>200025</xdr:colOff>
      <xdr:row>88</xdr:row>
      <xdr:rowOff>19050</xdr:rowOff>
    </xdr:to>
    <xdr:sp>
      <xdr:nvSpPr>
        <xdr:cNvPr id="8" name="Line 8"/>
        <xdr:cNvSpPr>
          <a:spLocks/>
        </xdr:cNvSpPr>
      </xdr:nvSpPr>
      <xdr:spPr>
        <a:xfrm flipV="1">
          <a:off x="2971800" y="143446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247650</xdr:colOff>
      <xdr:row>91</xdr:row>
      <xdr:rowOff>152400</xdr:rowOff>
    </xdr:from>
    <xdr:to>
      <xdr:col>8</xdr:col>
      <xdr:colOff>342900</xdr:colOff>
      <xdr:row>91</xdr:row>
      <xdr:rowOff>152400</xdr:rowOff>
    </xdr:to>
    <xdr:sp>
      <xdr:nvSpPr>
        <xdr:cNvPr id="9" name="Line 10"/>
        <xdr:cNvSpPr>
          <a:spLocks/>
        </xdr:cNvSpPr>
      </xdr:nvSpPr>
      <xdr:spPr>
        <a:xfrm>
          <a:off x="5762625" y="1499235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152400</xdr:colOff>
      <xdr:row>93</xdr:row>
      <xdr:rowOff>114300</xdr:rowOff>
    </xdr:from>
    <xdr:to>
      <xdr:col>8</xdr:col>
      <xdr:colOff>409575</xdr:colOff>
      <xdr:row>95</xdr:row>
      <xdr:rowOff>0</xdr:rowOff>
    </xdr:to>
    <xdr:sp>
      <xdr:nvSpPr>
        <xdr:cNvPr id="10" name="TextBox 11"/>
        <xdr:cNvSpPr txBox="1">
          <a:spLocks noChangeArrowheads="1"/>
        </xdr:cNvSpPr>
      </xdr:nvSpPr>
      <xdr:spPr>
        <a:xfrm>
          <a:off x="4981575" y="15278100"/>
          <a:ext cx="9429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800000"/>
              </a:solidFill>
              <a:latin typeface="Arial CE"/>
              <a:ea typeface="Arial CE"/>
              <a:cs typeface="Arial CE"/>
            </a:rPr>
            <a:t>A (7 ;- 5)</a:t>
          </a:r>
        </a:p>
      </xdr:txBody>
    </xdr:sp>
    <xdr:clientData/>
  </xdr:twoCellAnchor>
  <xdr:twoCellAnchor>
    <xdr:from>
      <xdr:col>2</xdr:col>
      <xdr:colOff>542925</xdr:colOff>
      <xdr:row>102</xdr:row>
      <xdr:rowOff>133350</xdr:rowOff>
    </xdr:from>
    <xdr:to>
      <xdr:col>3</xdr:col>
      <xdr:colOff>28575</xdr:colOff>
      <xdr:row>105</xdr:row>
      <xdr:rowOff>76200</xdr:rowOff>
    </xdr:to>
    <xdr:sp>
      <xdr:nvSpPr>
        <xdr:cNvPr id="11" name="AutoShape 12"/>
        <xdr:cNvSpPr>
          <a:spLocks/>
        </xdr:cNvSpPr>
      </xdr:nvSpPr>
      <xdr:spPr>
        <a:xfrm>
          <a:off x="1943100" y="16754475"/>
          <a:ext cx="171450" cy="4286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K165"/>
  <sheetViews>
    <sheetView tabSelected="1" workbookViewId="0" topLeftCell="A1">
      <selection activeCell="B1" sqref="B1"/>
    </sheetView>
  </sheetViews>
  <sheetFormatPr defaultColWidth="9.00390625" defaultRowHeight="12.75"/>
  <cols>
    <col min="1" max="1" width="10.625" style="0" bestFit="1" customWidth="1"/>
    <col min="5" max="5" width="9.75390625" style="0" bestFit="1" customWidth="1"/>
  </cols>
  <sheetData>
    <row r="1" spans="2:10" ht="12.75">
      <c r="B1" t="s">
        <v>151</v>
      </c>
      <c r="J1" s="35"/>
    </row>
    <row r="2" ht="12.75">
      <c r="J2" s="35"/>
    </row>
    <row r="3" spans="1:10" ht="12.75">
      <c r="A3" s="19" t="s">
        <v>19</v>
      </c>
      <c r="C3" s="164" t="s">
        <v>21</v>
      </c>
      <c r="D3" s="164"/>
      <c r="E3" s="164"/>
      <c r="F3" s="164"/>
      <c r="G3" s="164"/>
      <c r="H3" s="164"/>
      <c r="J3" s="35"/>
    </row>
    <row r="4" spans="2:10" ht="12.75">
      <c r="B4" s="163" t="s">
        <v>149</v>
      </c>
      <c r="C4" s="163"/>
      <c r="D4" s="163"/>
      <c r="E4" s="163"/>
      <c r="F4" s="163"/>
      <c r="G4" s="163"/>
      <c r="H4" s="163"/>
      <c r="J4" s="35"/>
    </row>
    <row r="5" spans="1:10" ht="12.75">
      <c r="A5" s="8"/>
      <c r="J5" s="35"/>
    </row>
    <row r="6" spans="5:10" ht="12.75">
      <c r="E6" s="4" t="s">
        <v>34</v>
      </c>
      <c r="F6" t="s">
        <v>113</v>
      </c>
      <c r="J6" s="35"/>
    </row>
    <row r="7" spans="3:10" ht="12.75">
      <c r="C7" s="150" t="s">
        <v>27</v>
      </c>
      <c r="D7" s="166" t="str">
        <f>IF(B9=0,"Odp: Nierówność nie ma rozwiązania",IF(B9&gt;0,"Odp: Rozwiązaniem nierówności: jest x &gt;","Odp: Rozwiązaniem nierówności: jest x &lt;"))</f>
        <v>Odp: Nierówność nie ma rozwiązania</v>
      </c>
      <c r="E7" s="166"/>
      <c r="F7" s="166"/>
      <c r="G7" s="166"/>
      <c r="H7" s="149" t="str">
        <f>IF(B9=0,".",-B10/B9)</f>
        <v>.</v>
      </c>
      <c r="J7" s="35"/>
    </row>
    <row r="8" spans="3:8" ht="12.75">
      <c r="C8" s="150" t="s">
        <v>28</v>
      </c>
      <c r="D8" s="6" t="s">
        <v>0</v>
      </c>
      <c r="E8" s="7" t="str">
        <f>Nierówność_w(B9,B10)</f>
        <v>Nierówność nie ma rozwiązania.</v>
      </c>
      <c r="F8" s="7"/>
      <c r="G8" s="7"/>
      <c r="H8" s="7"/>
    </row>
    <row r="9" spans="1:10" ht="12.75">
      <c r="A9" s="1" t="s">
        <v>1</v>
      </c>
      <c r="B9" s="16">
        <v>0</v>
      </c>
      <c r="J9" s="151"/>
    </row>
    <row r="10" spans="1:10" ht="12.75">
      <c r="A10" s="1" t="s">
        <v>2</v>
      </c>
      <c r="B10" s="16">
        <v>-6</v>
      </c>
      <c r="D10" s="5"/>
      <c r="E10" s="4" t="s">
        <v>34</v>
      </c>
      <c r="F10" t="s">
        <v>115</v>
      </c>
      <c r="G10" s="5"/>
      <c r="J10" s="35"/>
    </row>
    <row r="11" ht="12.75">
      <c r="J11" s="35"/>
    </row>
    <row r="12" ht="12.75">
      <c r="J12" s="35"/>
    </row>
    <row r="13" spans="3:10" ht="12.75">
      <c r="C13" s="150" t="s">
        <v>27</v>
      </c>
      <c r="D13" s="166" t="str">
        <f>IF(B9=0,"Odp: Nierówność nie ma rozwiązania",IF(B9&gt;0,"Odp: Rozwiązaniem nierówności: jest x &gt;=","Odp: Rozwiązaniem nierówności: jest x &lt;="))</f>
        <v>Odp: Nierówność nie ma rozwiązania</v>
      </c>
      <c r="E13" s="166"/>
      <c r="F13" s="166"/>
      <c r="G13" s="166"/>
      <c r="H13" s="149" t="str">
        <f>IF(B9=0,".",-B10/B9)</f>
        <v>.</v>
      </c>
      <c r="J13" s="35"/>
    </row>
    <row r="14" spans="1:8" ht="12.75">
      <c r="A14" s="3"/>
      <c r="C14" s="150" t="s">
        <v>28</v>
      </c>
      <c r="D14" s="17" t="s">
        <v>0</v>
      </c>
      <c r="E14" s="9" t="str">
        <f>Nierówność_wR(B9,B10)</f>
        <v>Nierówność nie ma rozwiązania.</v>
      </c>
      <c r="F14" s="18"/>
      <c r="G14" s="18"/>
      <c r="H14" s="18"/>
    </row>
    <row r="15" spans="1:10" ht="12.75">
      <c r="A15" s="3"/>
      <c r="D15" s="29"/>
      <c r="E15" s="45"/>
      <c r="F15" s="35"/>
      <c r="G15" s="35"/>
      <c r="H15" s="35"/>
      <c r="I15" s="4"/>
      <c r="J15" s="35"/>
    </row>
    <row r="16" ht="12.75">
      <c r="J16" s="35"/>
    </row>
    <row r="17" spans="1:10" ht="12.75">
      <c r="A17" s="19" t="s">
        <v>18</v>
      </c>
      <c r="C17" s="164" t="s">
        <v>121</v>
      </c>
      <c r="D17" s="164"/>
      <c r="E17" s="164"/>
      <c r="F17" s="164"/>
      <c r="G17" s="164"/>
      <c r="H17" s="164"/>
      <c r="J17" s="35"/>
    </row>
    <row r="18" spans="2:10" ht="12.75">
      <c r="B18" s="163" t="s">
        <v>149</v>
      </c>
      <c r="C18" s="163"/>
      <c r="D18" s="163"/>
      <c r="E18" s="163"/>
      <c r="F18" s="163"/>
      <c r="G18" s="163"/>
      <c r="H18" s="163"/>
      <c r="J18" s="35"/>
    </row>
    <row r="19" ht="12.75">
      <c r="J19" s="35"/>
    </row>
    <row r="20" spans="5:10" ht="12.75">
      <c r="E20" s="4" t="s">
        <v>34</v>
      </c>
      <c r="F20" t="s">
        <v>20</v>
      </c>
      <c r="J20" s="35"/>
    </row>
    <row r="21" spans="3:10" ht="12.75">
      <c r="C21" s="150" t="s">
        <v>27</v>
      </c>
      <c r="D21" s="166" t="str">
        <f>IF(B23=0,"Odp: Nierówność nie ma rozwiązania",IF(B23&gt;0,"Odp: Rozwiązaniem nierówności: jest x &lt;","Odp: Rozwiązaniem nierówności: jest x &gt;"))</f>
        <v>Odp: Rozwiązaniem nierówności: jest x &gt;</v>
      </c>
      <c r="E21" s="166"/>
      <c r="F21" s="166"/>
      <c r="G21" s="166"/>
      <c r="H21" s="148">
        <f>IF(B23=0,".",-B24/B23)</f>
        <v>4</v>
      </c>
      <c r="J21" s="35"/>
    </row>
    <row r="22" spans="3:8" ht="12.75">
      <c r="C22" s="150" t="s">
        <v>28</v>
      </c>
      <c r="D22" s="17" t="s">
        <v>0</v>
      </c>
      <c r="E22" s="9" t="str">
        <f>Nierówność_m(B23,B24)</f>
        <v>Rozwiązaniem nierówności jest: x &gt; 4.</v>
      </c>
      <c r="F22" s="18"/>
      <c r="G22" s="18"/>
      <c r="H22" s="18"/>
    </row>
    <row r="23" spans="1:10" ht="12.75">
      <c r="A23" s="1" t="s">
        <v>1</v>
      </c>
      <c r="B23" s="16">
        <v>-2</v>
      </c>
      <c r="J23" s="35"/>
    </row>
    <row r="24" spans="1:10" ht="12.75">
      <c r="A24" s="1" t="s">
        <v>2</v>
      </c>
      <c r="B24" s="16">
        <v>8</v>
      </c>
      <c r="E24" s="4" t="s">
        <v>34</v>
      </c>
      <c r="F24" t="s">
        <v>114</v>
      </c>
      <c r="J24" s="35"/>
    </row>
    <row r="25" spans="2:10" ht="12.75">
      <c r="B25" s="1"/>
      <c r="C25" s="150" t="s">
        <v>27</v>
      </c>
      <c r="D25" s="166" t="str">
        <f>IF(B23=0,"Odp: Nierówność nie ma rozwiązania",IF(B23&gt;0,"Odp: Rozwiązaniem nierówności: jest x &lt;=","Odp: Rozwiązaniem nierówności: jest x &gt;="))</f>
        <v>Odp: Rozwiązaniem nierówności: jest x &gt;=</v>
      </c>
      <c r="E25" s="166"/>
      <c r="F25" s="166"/>
      <c r="G25" s="166"/>
      <c r="H25" s="148">
        <f>L57</f>
        <v>0</v>
      </c>
      <c r="J25" s="35"/>
    </row>
    <row r="26" spans="2:8" ht="12.75">
      <c r="B26" s="1"/>
      <c r="C26" s="150" t="s">
        <v>28</v>
      </c>
      <c r="D26" s="17" t="s">
        <v>0</v>
      </c>
      <c r="E26" s="9" t="str">
        <f>Nierówność_mR(B23,B24)</f>
        <v>Rozwiązaniem nierówności jest: x &gt;= 4.</v>
      </c>
      <c r="F26" s="9"/>
      <c r="G26" s="9"/>
      <c r="H26" s="9"/>
    </row>
    <row r="27" spans="2:8" ht="12.75">
      <c r="B27" s="1"/>
      <c r="C27" s="31"/>
      <c r="D27" s="29"/>
      <c r="E27" s="45"/>
      <c r="F27" s="45"/>
      <c r="G27" s="45"/>
      <c r="H27" s="45"/>
    </row>
    <row r="29" spans="1:8" ht="12.75">
      <c r="A29" s="19" t="s">
        <v>22</v>
      </c>
      <c r="B29" s="1"/>
      <c r="C29" s="164" t="s">
        <v>23</v>
      </c>
      <c r="D29" s="164"/>
      <c r="E29" s="164"/>
      <c r="F29" s="164"/>
      <c r="G29" s="164"/>
      <c r="H29" s="164"/>
    </row>
    <row r="30" spans="2:8" ht="12.75">
      <c r="B30" s="1"/>
      <c r="C30" s="162" t="s">
        <v>26</v>
      </c>
      <c r="D30" s="162"/>
      <c r="E30" s="162"/>
      <c r="F30" s="162"/>
      <c r="G30" s="162"/>
      <c r="H30" s="162"/>
    </row>
    <row r="31" spans="2:8" ht="12.75">
      <c r="B31" s="1"/>
      <c r="C31" s="22"/>
      <c r="D31" s="22"/>
      <c r="E31" s="22"/>
      <c r="F31" s="22"/>
      <c r="G31" s="22"/>
      <c r="H31" s="22"/>
    </row>
    <row r="32" ht="12.75">
      <c r="B32" s="1"/>
    </row>
    <row r="33" spans="2:7" ht="12.75">
      <c r="B33" s="1" t="s">
        <v>1</v>
      </c>
      <c r="C33" s="16">
        <v>2</v>
      </c>
      <c r="E33" s="48" t="s">
        <v>34</v>
      </c>
      <c r="F33" s="51"/>
      <c r="G33" s="52" t="s">
        <v>24</v>
      </c>
    </row>
    <row r="34" spans="2:4" ht="12.75">
      <c r="B34" s="1" t="s">
        <v>2</v>
      </c>
      <c r="C34" s="16">
        <v>10</v>
      </c>
      <c r="D34" s="20"/>
    </row>
    <row r="35" spans="3:8" ht="12.75">
      <c r="C35" s="4"/>
      <c r="D35" s="26" t="s">
        <v>31</v>
      </c>
      <c r="E35" s="4"/>
      <c r="F35" s="26" t="s">
        <v>29</v>
      </c>
      <c r="H35" s="26" t="s">
        <v>31</v>
      </c>
    </row>
    <row r="36" spans="4:8" ht="13.5" thickBot="1">
      <c r="D36" s="26" t="s">
        <v>33</v>
      </c>
      <c r="F36" s="26" t="s">
        <v>30</v>
      </c>
      <c r="H36" s="26" t="s">
        <v>32</v>
      </c>
    </row>
    <row r="37" spans="2:11" ht="13.5" thickBot="1">
      <c r="B37" s="34" t="s">
        <v>27</v>
      </c>
      <c r="C37" s="17" t="s">
        <v>25</v>
      </c>
      <c r="D37" s="119">
        <f>IF(C33=0,"Fałsz",-C34/C33)</f>
        <v>-5</v>
      </c>
      <c r="E37" s="34" t="s">
        <v>28</v>
      </c>
      <c r="F37" s="25">
        <f>2*H37+C34</f>
        <v>0</v>
      </c>
      <c r="G37" s="17" t="s">
        <v>37</v>
      </c>
      <c r="H37" s="120">
        <v>-5</v>
      </c>
      <c r="J37" s="29"/>
      <c r="K37" s="28"/>
    </row>
    <row r="39" spans="2:11" ht="12.75">
      <c r="B39" s="1" t="s">
        <v>1</v>
      </c>
      <c r="C39" s="16">
        <v>3</v>
      </c>
      <c r="E39" s="4"/>
      <c r="G39" s="29"/>
      <c r="H39" s="24"/>
      <c r="I39" s="10"/>
      <c r="J39" s="29"/>
      <c r="K39" s="28"/>
    </row>
    <row r="40" spans="2:6" ht="12.75">
      <c r="B40" s="1" t="s">
        <v>2</v>
      </c>
      <c r="C40" s="32">
        <v>4</v>
      </c>
      <c r="F40" s="49"/>
    </row>
    <row r="41" spans="2:11" ht="12.75">
      <c r="B41" s="1" t="s">
        <v>39</v>
      </c>
      <c r="C41" s="16">
        <v>4</v>
      </c>
      <c r="E41" s="48" t="s">
        <v>34</v>
      </c>
      <c r="G41" s="50" t="s">
        <v>41</v>
      </c>
      <c r="H41" s="24"/>
      <c r="I41" s="10"/>
      <c r="J41" s="29"/>
      <c r="K41" s="28"/>
    </row>
    <row r="42" spans="2:11" ht="12.75">
      <c r="B42" s="1" t="s">
        <v>40</v>
      </c>
      <c r="C42" s="33">
        <v>-8</v>
      </c>
      <c r="E42" s="23"/>
      <c r="F42" s="27"/>
      <c r="G42" s="28"/>
      <c r="H42" s="24"/>
      <c r="I42" s="10"/>
      <c r="J42" s="29"/>
      <c r="K42" s="28"/>
    </row>
    <row r="43" spans="2:11" ht="13.5" thickBot="1">
      <c r="B43" s="1"/>
      <c r="C43" s="31"/>
      <c r="E43" s="23"/>
      <c r="F43" s="27"/>
      <c r="G43" s="28"/>
      <c r="H43" s="24"/>
      <c r="I43" s="10"/>
      <c r="J43" s="29"/>
      <c r="K43" s="28"/>
    </row>
    <row r="44" spans="2:8" ht="13.5" thickBot="1">
      <c r="B44" s="34" t="s">
        <v>27</v>
      </c>
      <c r="C44" s="17" t="s">
        <v>25</v>
      </c>
      <c r="D44" s="11">
        <f>IF(C39-C410=0,"Fałsz",(C42-C40)/(C39-C41))</f>
        <v>12</v>
      </c>
      <c r="E44" s="34" t="s">
        <v>28</v>
      </c>
      <c r="F44" s="25">
        <f>3*H44+4-4*H44+8</f>
        <v>0</v>
      </c>
      <c r="G44" s="17" t="s">
        <v>38</v>
      </c>
      <c r="H44" s="21">
        <v>12</v>
      </c>
    </row>
    <row r="45" spans="3:9" ht="12.75">
      <c r="C45" s="46"/>
      <c r="D45" s="29"/>
      <c r="E45" s="30"/>
      <c r="F45" s="46"/>
      <c r="G45" s="47"/>
      <c r="H45" s="29"/>
      <c r="I45" s="28"/>
    </row>
    <row r="46" spans="1:10" ht="12.75">
      <c r="A46" s="2" t="s">
        <v>35</v>
      </c>
      <c r="J46" s="35"/>
    </row>
    <row r="47" ht="12.75">
      <c r="J47" s="35"/>
    </row>
    <row r="48" spans="2:10" ht="12.75">
      <c r="B48" s="161" t="s">
        <v>36</v>
      </c>
      <c r="C48" s="161"/>
      <c r="D48" s="161"/>
      <c r="E48" s="161"/>
      <c r="F48" s="161"/>
      <c r="G48" s="161"/>
      <c r="H48" s="161"/>
      <c r="I48" s="161"/>
      <c r="J48" s="35"/>
    </row>
    <row r="49" spans="2:10" ht="12.75">
      <c r="B49" s="163" t="s">
        <v>149</v>
      </c>
      <c r="C49" s="163"/>
      <c r="D49" s="163"/>
      <c r="E49" s="163"/>
      <c r="F49" s="163"/>
      <c r="G49" s="163"/>
      <c r="H49" s="163"/>
      <c r="J49" s="35"/>
    </row>
    <row r="50" ht="12.75">
      <c r="J50" s="35"/>
    </row>
    <row r="51" spans="1:10" ht="12.75">
      <c r="A51" s="1" t="s">
        <v>1</v>
      </c>
      <c r="B51" s="16">
        <v>3</v>
      </c>
      <c r="J51" s="35"/>
    </row>
    <row r="52" spans="1:8" ht="12.75">
      <c r="A52" s="1" t="s">
        <v>2</v>
      </c>
      <c r="B52" s="16">
        <v>-9</v>
      </c>
      <c r="C52" s="4" t="s">
        <v>150</v>
      </c>
      <c r="D52" s="154" t="str">
        <f>IF(AND(B51=0,B52&lt;0),"Odp: Funkcja przyjmuje wartości ujemne dla x € R",IF(AND(B51=0,B52&gt;0),"Odp: Funkcja przyjmuje wartosci dodatnie dla x € R","Tu uzyskasz odpowiedź dla a = 0 i b różne od 0."))</f>
        <v>Tu uzyskasz odpowiedź dla a = 0 i b różne od 0.</v>
      </c>
      <c r="E52" s="155"/>
      <c r="F52" s="155"/>
      <c r="G52" s="155"/>
      <c r="H52" s="156"/>
    </row>
    <row r="53" spans="2:8" ht="12.75">
      <c r="B53" s="150" t="s">
        <v>27</v>
      </c>
      <c r="C53" s="166" t="str">
        <f>IF(B51&gt;0,"Odp: Funkcja przyjmuje wartości dodatnie dla x &gt;","Odp: Funkcja przyjmuje wartości dodatnie dla x &lt;")</f>
        <v>Odp: Funkcja przyjmuje wartości dodatnie dla x &gt;</v>
      </c>
      <c r="D53" s="166"/>
      <c r="E53" s="166"/>
      <c r="F53" s="166"/>
      <c r="G53" s="166"/>
      <c r="H53" s="148">
        <f>-B52/B51</f>
        <v>3</v>
      </c>
    </row>
    <row r="54" spans="2:11" ht="12.75">
      <c r="B54" s="150" t="s">
        <v>28</v>
      </c>
      <c r="C54" s="166" t="str">
        <f>IF(B51&gt;0,"oraz funkcja przyjmuje wartości ujemne dla x &lt;","oraz funkcja przyjmuje wartości ujemne dla x &gt;")</f>
        <v>oraz funkcja przyjmuje wartości ujemne dla x &lt;</v>
      </c>
      <c r="D54" s="166"/>
      <c r="E54" s="166"/>
      <c r="F54" s="166"/>
      <c r="G54" s="166"/>
      <c r="H54" s="148">
        <f>-B52/B51</f>
        <v>3</v>
      </c>
      <c r="K54" s="35"/>
    </row>
    <row r="55" spans="1:11" ht="12.75">
      <c r="A55" s="152" t="str">
        <f>Wartość_funkcji(B51,B52)</f>
        <v>Odp: Funkcja przyjmuje wartości dodatnie dla: x &gt; 3 oraz funkcja przyjmuje wartości ujemne dla: x &lt; 3.</v>
      </c>
      <c r="B55" s="152"/>
      <c r="C55" s="152"/>
      <c r="D55" s="152"/>
      <c r="E55" s="152"/>
      <c r="F55" s="153"/>
      <c r="G55" s="153"/>
      <c r="H55" s="153"/>
      <c r="I55" s="153"/>
      <c r="K55" s="35"/>
    </row>
    <row r="56" spans="1:11" ht="12.75">
      <c r="A56" s="29"/>
      <c r="D56" s="30"/>
      <c r="E56" s="30"/>
      <c r="F56" s="30"/>
      <c r="G56" s="35"/>
      <c r="H56" s="35"/>
      <c r="I56" s="35"/>
      <c r="J56" s="35"/>
      <c r="K56" s="35"/>
    </row>
    <row r="57" spans="1:11" ht="12.75">
      <c r="A57" s="29"/>
      <c r="C57" s="163" t="s">
        <v>42</v>
      </c>
      <c r="D57" s="163"/>
      <c r="E57" s="163"/>
      <c r="F57" s="163"/>
      <c r="G57" s="163"/>
      <c r="H57" s="35"/>
      <c r="I57" s="35"/>
      <c r="J57" s="35"/>
      <c r="K57" s="35"/>
    </row>
    <row r="58" spans="1:11" ht="12.75">
      <c r="A58" s="29"/>
      <c r="H58" s="35"/>
      <c r="I58" s="35"/>
      <c r="J58" s="35"/>
      <c r="K58" s="35"/>
    </row>
    <row r="59" spans="1:11" ht="13.5" thickBot="1">
      <c r="A59" s="29"/>
      <c r="D59" s="30"/>
      <c r="E59" s="30"/>
      <c r="F59" s="30"/>
      <c r="G59" s="35"/>
      <c r="H59" s="35"/>
      <c r="I59" s="35"/>
      <c r="J59" s="35"/>
      <c r="K59" s="35"/>
    </row>
    <row r="60" spans="1:11" ht="12.75">
      <c r="A60" s="41" t="s">
        <v>12</v>
      </c>
      <c r="B60" s="42" t="s">
        <v>43</v>
      </c>
      <c r="D60" s="30"/>
      <c r="E60" s="30"/>
      <c r="F60" s="30"/>
      <c r="G60" s="35"/>
      <c r="H60" s="35"/>
      <c r="I60" s="35"/>
      <c r="J60" s="35"/>
      <c r="K60" s="35"/>
    </row>
    <row r="61" spans="1:11" ht="12.75">
      <c r="A61" s="39">
        <v>-2</v>
      </c>
      <c r="B61" s="38">
        <f aca="true" t="shared" si="0" ref="B61:B69">3*A61-9</f>
        <v>-15</v>
      </c>
      <c r="D61" s="30"/>
      <c r="E61" s="30"/>
      <c r="F61" s="30"/>
      <c r="G61" s="35"/>
      <c r="H61" s="35"/>
      <c r="I61" s="35"/>
      <c r="J61" s="35"/>
      <c r="K61" s="35"/>
    </row>
    <row r="62" spans="1:11" ht="12.75">
      <c r="A62" s="36">
        <v>-1</v>
      </c>
      <c r="B62" s="38">
        <f t="shared" si="0"/>
        <v>-12</v>
      </c>
      <c r="D62" s="30"/>
      <c r="E62" s="30"/>
      <c r="F62" s="30"/>
      <c r="G62" s="35"/>
      <c r="H62" s="35"/>
      <c r="I62" s="35"/>
      <c r="J62" s="35"/>
      <c r="K62" s="35"/>
    </row>
    <row r="63" spans="1:11" ht="12.75">
      <c r="A63" s="36">
        <v>0</v>
      </c>
      <c r="B63" s="38">
        <f t="shared" si="0"/>
        <v>-9</v>
      </c>
      <c r="D63" s="30"/>
      <c r="E63" s="30"/>
      <c r="F63" s="30"/>
      <c r="G63" s="35"/>
      <c r="H63" s="35"/>
      <c r="I63" s="35"/>
      <c r="J63" s="35"/>
      <c r="K63" s="35"/>
    </row>
    <row r="64" spans="1:11" ht="12.75">
      <c r="A64" s="36">
        <v>1</v>
      </c>
      <c r="B64" s="38">
        <f t="shared" si="0"/>
        <v>-6</v>
      </c>
      <c r="H64" s="35"/>
      <c r="I64" s="35"/>
      <c r="J64" s="35"/>
      <c r="K64" s="35"/>
    </row>
    <row r="65" spans="1:11" ht="12.75">
      <c r="A65" s="36">
        <v>2</v>
      </c>
      <c r="B65" s="38">
        <f t="shared" si="0"/>
        <v>-3</v>
      </c>
      <c r="C65" s="30"/>
      <c r="D65" s="30"/>
      <c r="E65" s="30"/>
      <c r="F65" s="30"/>
      <c r="G65" s="35"/>
      <c r="H65" s="35"/>
      <c r="I65" s="35"/>
      <c r="J65" s="35"/>
      <c r="K65" s="35"/>
    </row>
    <row r="66" spans="1:11" ht="12.75">
      <c r="A66" s="43">
        <v>3</v>
      </c>
      <c r="B66" s="44">
        <f t="shared" si="0"/>
        <v>0</v>
      </c>
      <c r="D66" s="30"/>
      <c r="E66" s="30"/>
      <c r="F66" s="30"/>
      <c r="G66" s="35"/>
      <c r="H66" s="35"/>
      <c r="I66" s="35"/>
      <c r="J66" s="35"/>
      <c r="K66" s="35"/>
    </row>
    <row r="67" spans="1:11" ht="12.75">
      <c r="A67" s="36">
        <v>4</v>
      </c>
      <c r="B67" s="38">
        <f t="shared" si="0"/>
        <v>3</v>
      </c>
      <c r="D67" s="30"/>
      <c r="E67" s="30"/>
      <c r="F67" s="30"/>
      <c r="G67" s="35"/>
      <c r="H67" s="35"/>
      <c r="I67" s="35"/>
      <c r="J67" s="35"/>
      <c r="K67" s="35"/>
    </row>
    <row r="68" spans="1:11" ht="12.75">
      <c r="A68" s="36">
        <v>5</v>
      </c>
      <c r="B68" s="38">
        <f t="shared" si="0"/>
        <v>6</v>
      </c>
      <c r="D68" s="30"/>
      <c r="E68" s="30"/>
      <c r="F68" s="30"/>
      <c r="G68" s="35"/>
      <c r="H68" s="35"/>
      <c r="I68" s="35"/>
      <c r="J68" s="35"/>
      <c r="K68" s="35"/>
    </row>
    <row r="69" spans="1:11" ht="12.75">
      <c r="A69" s="37">
        <v>6</v>
      </c>
      <c r="B69" s="40">
        <f t="shared" si="0"/>
        <v>9</v>
      </c>
      <c r="D69" s="30"/>
      <c r="E69" s="30"/>
      <c r="F69" s="30"/>
      <c r="G69" s="35"/>
      <c r="H69" s="35"/>
      <c r="I69" s="35"/>
      <c r="J69" s="35"/>
      <c r="K69" s="35"/>
    </row>
    <row r="74" spans="1:10" ht="12.75">
      <c r="A74" s="2" t="s">
        <v>55</v>
      </c>
      <c r="C74" s="167" t="s">
        <v>110</v>
      </c>
      <c r="D74" s="167"/>
      <c r="E74" s="167"/>
      <c r="F74" s="167"/>
      <c r="G74" s="167"/>
      <c r="H74" s="167"/>
      <c r="J74" s="35"/>
    </row>
    <row r="75" spans="2:10" ht="12.75">
      <c r="B75" s="163" t="s">
        <v>149</v>
      </c>
      <c r="C75" s="163"/>
      <c r="D75" s="163"/>
      <c r="E75" s="163"/>
      <c r="F75" s="163"/>
      <c r="G75" s="163"/>
      <c r="H75" s="163"/>
      <c r="J75" s="35"/>
    </row>
    <row r="76" ht="12.75">
      <c r="J76" s="35"/>
    </row>
    <row r="77" spans="2:10" ht="12.75">
      <c r="B77" s="48" t="s">
        <v>34</v>
      </c>
      <c r="C77" t="s">
        <v>43</v>
      </c>
      <c r="J77" s="35"/>
    </row>
    <row r="78" spans="5:10" ht="13.5" thickBot="1">
      <c r="E78" s="150" t="s">
        <v>27</v>
      </c>
      <c r="F78" s="147" t="str">
        <f>IF(C79=0,"Odp: Funkcja stała",IF(C79&gt;0,"Odp: Funkcja jest rosnąca.","Odp: Funkcja jest malejąca."))</f>
        <v>Odp: Funkcja jest malejąca.</v>
      </c>
      <c r="G78" s="157"/>
      <c r="H78" s="157"/>
      <c r="J78" s="35"/>
    </row>
    <row r="79" spans="1:8" ht="13.5" thickBot="1">
      <c r="A79" s="116"/>
      <c r="B79" s="1" t="s">
        <v>56</v>
      </c>
      <c r="C79" s="76">
        <v>-3</v>
      </c>
      <c r="E79" s="150" t="s">
        <v>28</v>
      </c>
      <c r="F79" s="9" t="str">
        <f>Monotoniczność(C79)</f>
        <v>Odp: Funkcja jest malejąca.</v>
      </c>
      <c r="G79" s="9"/>
      <c r="H79" s="9"/>
    </row>
    <row r="81" spans="1:7" ht="12.75">
      <c r="A81" s="19" t="s">
        <v>62</v>
      </c>
      <c r="C81" s="77" t="s">
        <v>57</v>
      </c>
      <c r="D81" s="77"/>
      <c r="E81" s="77"/>
      <c r="F81" s="77"/>
      <c r="G81" s="77"/>
    </row>
    <row r="82" spans="3:7" ht="12.75">
      <c r="C82" s="163" t="s">
        <v>65</v>
      </c>
      <c r="D82" s="163"/>
      <c r="E82" s="163"/>
      <c r="F82" s="163"/>
      <c r="G82" s="163"/>
    </row>
    <row r="84" spans="4:7" ht="12.75">
      <c r="D84" s="48" t="s">
        <v>34</v>
      </c>
      <c r="E84" t="s">
        <v>122</v>
      </c>
      <c r="G84" t="s">
        <v>58</v>
      </c>
    </row>
    <row r="86" spans="1:5" ht="13.5" thickBot="1">
      <c r="A86" s="78" t="s">
        <v>12</v>
      </c>
      <c r="B86" s="78" t="s">
        <v>13</v>
      </c>
      <c r="E86" s="10"/>
    </row>
    <row r="87" spans="1:6" ht="13.5" thickBot="1">
      <c r="A87" s="79">
        <v>3</v>
      </c>
      <c r="B87" s="79">
        <v>4</v>
      </c>
      <c r="E87" s="1" t="s">
        <v>61</v>
      </c>
      <c r="F87" s="80">
        <f>-3*A87+B87+2</f>
        <v>-3</v>
      </c>
    </row>
    <row r="89" spans="1:10" ht="12.75">
      <c r="A89" s="19" t="s">
        <v>63</v>
      </c>
      <c r="C89" s="77" t="s">
        <v>64</v>
      </c>
      <c r="D89" s="77"/>
      <c r="E89" s="77"/>
      <c r="F89" s="77"/>
      <c r="G89" s="77"/>
      <c r="J89" s="35"/>
    </row>
    <row r="90" spans="2:10" ht="12.75">
      <c r="B90" s="163" t="s">
        <v>149</v>
      </c>
      <c r="C90" s="163"/>
      <c r="D90" s="163"/>
      <c r="E90" s="163"/>
      <c r="F90" s="163"/>
      <c r="G90" s="163"/>
      <c r="H90" s="163"/>
      <c r="J90" s="35"/>
    </row>
    <row r="91" ht="12.75">
      <c r="J91" s="35"/>
    </row>
    <row r="92" spans="1:10" ht="12.75">
      <c r="A92" s="78" t="s">
        <v>59</v>
      </c>
      <c r="B92" s="78" t="s">
        <v>60</v>
      </c>
      <c r="D92" s="150" t="s">
        <v>27</v>
      </c>
      <c r="E92" s="165" t="str">
        <f>IF(A93&gt;0,"Odp: Szukane m &lt;","Odp: Szukane m &gt;")</f>
        <v>Odp: Szukane m &lt;</v>
      </c>
      <c r="F92" s="165"/>
      <c r="G92" s="147">
        <f>-B93/A93</f>
        <v>2</v>
      </c>
      <c r="J92" s="35"/>
    </row>
    <row r="93" spans="1:8" ht="12.75">
      <c r="A93" s="79">
        <v>1</v>
      </c>
      <c r="B93" s="79">
        <v>-2</v>
      </c>
      <c r="D93" s="150" t="s">
        <v>28</v>
      </c>
      <c r="E93" s="11" t="str">
        <f>Parametr(A93,B93)</f>
        <v>Odp: Szukane m &lt; 2.</v>
      </c>
      <c r="F93" s="9"/>
      <c r="G93" s="9"/>
      <c r="H93" s="45"/>
    </row>
    <row r="95" spans="1:7" ht="12.75">
      <c r="A95" s="19" t="s">
        <v>66</v>
      </c>
      <c r="C95" s="163" t="s">
        <v>42</v>
      </c>
      <c r="D95" s="163"/>
      <c r="E95" s="163"/>
      <c r="F95" s="163"/>
      <c r="G95" s="163"/>
    </row>
    <row r="98" spans="2:3" ht="12.75">
      <c r="B98" s="81" t="s">
        <v>12</v>
      </c>
      <c r="C98" s="81" t="s">
        <v>13</v>
      </c>
    </row>
    <row r="99" spans="2:3" ht="12.75">
      <c r="B99" s="78">
        <v>-2</v>
      </c>
      <c r="C99" s="78">
        <f>3*B99+$F$87-2</f>
        <v>-11</v>
      </c>
    </row>
    <row r="100" spans="2:3" ht="12.75">
      <c r="B100" s="78">
        <v>-1</v>
      </c>
      <c r="C100" s="78">
        <f aca="true" t="shared" si="1" ref="C100:C105">3*B100+$F$87-2</f>
        <v>-8</v>
      </c>
    </row>
    <row r="101" spans="2:3" ht="12.75">
      <c r="B101" s="78">
        <v>0</v>
      </c>
      <c r="C101" s="78">
        <f t="shared" si="1"/>
        <v>-5</v>
      </c>
    </row>
    <row r="102" spans="2:3" ht="12.75">
      <c r="B102" s="78">
        <v>1</v>
      </c>
      <c r="C102" s="78">
        <f t="shared" si="1"/>
        <v>-2</v>
      </c>
    </row>
    <row r="103" spans="2:3" ht="12.75">
      <c r="B103" s="78">
        <v>2</v>
      </c>
      <c r="C103" s="78">
        <f t="shared" si="1"/>
        <v>1</v>
      </c>
    </row>
    <row r="104" spans="2:3" ht="12.75">
      <c r="B104" s="82">
        <v>3</v>
      </c>
      <c r="C104" s="82">
        <f t="shared" si="1"/>
        <v>4</v>
      </c>
    </row>
    <row r="105" spans="2:3" ht="12.75">
      <c r="B105" s="78">
        <v>4</v>
      </c>
      <c r="C105" s="78">
        <f t="shared" si="1"/>
        <v>7</v>
      </c>
    </row>
    <row r="112" ht="12.75">
      <c r="A112" s="19" t="s">
        <v>124</v>
      </c>
    </row>
    <row r="113" spans="2:9" ht="12.75">
      <c r="B113" s="161" t="s">
        <v>127</v>
      </c>
      <c r="C113" s="161"/>
      <c r="D113" s="161"/>
      <c r="E113" s="161"/>
      <c r="F113" s="161"/>
      <c r="G113" s="161"/>
      <c r="H113" s="161"/>
      <c r="I113" s="161"/>
    </row>
    <row r="114" spans="3:7" ht="12.75">
      <c r="C114" s="77" t="s">
        <v>128</v>
      </c>
      <c r="D114" s="77"/>
      <c r="E114" s="77"/>
      <c r="F114" s="77"/>
      <c r="G114" s="77"/>
    </row>
    <row r="115" spans="3:8" ht="12.75">
      <c r="C115" s="162" t="s">
        <v>126</v>
      </c>
      <c r="D115" s="162"/>
      <c r="E115" s="162"/>
      <c r="F115" s="162"/>
      <c r="G115" s="162"/>
      <c r="H115" s="162"/>
    </row>
    <row r="116" ht="13.5" thickBot="1"/>
    <row r="117" spans="2:7" ht="13.5" thickBot="1">
      <c r="B117" s="25" t="s">
        <v>125</v>
      </c>
      <c r="C117" s="129" t="s">
        <v>12</v>
      </c>
      <c r="D117" s="130" t="s">
        <v>13</v>
      </c>
      <c r="F117" s="129" t="s">
        <v>83</v>
      </c>
      <c r="G117" s="130" t="s">
        <v>84</v>
      </c>
    </row>
    <row r="118" spans="2:7" ht="12.75">
      <c r="B118" s="33">
        <v>2</v>
      </c>
      <c r="C118" s="33">
        <v>2</v>
      </c>
      <c r="D118" s="33">
        <v>-4</v>
      </c>
      <c r="F118" s="131">
        <f>-1/B118</f>
        <v>-0.5</v>
      </c>
      <c r="G118" s="109">
        <f>D118-2*C118</f>
        <v>-8</v>
      </c>
    </row>
    <row r="120" spans="2:7" ht="12.75">
      <c r="B120" s="1" t="s">
        <v>0</v>
      </c>
      <c r="C120" s="11" t="s">
        <v>131</v>
      </c>
      <c r="D120" s="9"/>
      <c r="E120" s="9"/>
      <c r="F120" s="9"/>
      <c r="G120" s="132"/>
    </row>
    <row r="122" spans="3:7" ht="12.75">
      <c r="C122" s="163" t="s">
        <v>42</v>
      </c>
      <c r="D122" s="163"/>
      <c r="E122" s="163"/>
      <c r="F122" s="163"/>
      <c r="G122" s="163"/>
    </row>
    <row r="124" spans="3:7" ht="12.75">
      <c r="C124" s="122"/>
      <c r="D124" s="122"/>
      <c r="E124" s="122"/>
      <c r="F124" s="122"/>
      <c r="G124" s="122"/>
    </row>
    <row r="125" ht="13.5" thickBot="1"/>
    <row r="126" spans="2:4" ht="13.5" thickBot="1">
      <c r="B126" s="133" t="s">
        <v>12</v>
      </c>
      <c r="C126" s="134" t="s">
        <v>129</v>
      </c>
      <c r="D126" s="135" t="s">
        <v>130</v>
      </c>
    </row>
    <row r="127" spans="2:4" ht="12.75">
      <c r="B127" s="102">
        <v>-2</v>
      </c>
      <c r="C127" s="103">
        <f>(-1/2)*B127-3</f>
        <v>-2</v>
      </c>
      <c r="D127" s="102">
        <f>2*B127-8</f>
        <v>-12</v>
      </c>
    </row>
    <row r="128" spans="2:4" ht="12.75">
      <c r="B128" s="78">
        <v>-1</v>
      </c>
      <c r="C128" s="103">
        <f aca="true" t="shared" si="2" ref="C128:C134">(-1/2)*B128-3</f>
        <v>-2.5</v>
      </c>
      <c r="D128" s="102">
        <f aca="true" t="shared" si="3" ref="D128:D134">2*B128-8</f>
        <v>-10</v>
      </c>
    </row>
    <row r="129" spans="2:4" ht="12.75">
      <c r="B129" s="102">
        <v>0</v>
      </c>
      <c r="C129" s="103">
        <f t="shared" si="2"/>
        <v>-3</v>
      </c>
      <c r="D129" s="102">
        <f t="shared" si="3"/>
        <v>-8</v>
      </c>
    </row>
    <row r="130" spans="2:4" ht="12.75">
      <c r="B130" s="78">
        <v>1</v>
      </c>
      <c r="C130" s="103">
        <f t="shared" si="2"/>
        <v>-3.5</v>
      </c>
      <c r="D130" s="102">
        <f t="shared" si="3"/>
        <v>-6</v>
      </c>
    </row>
    <row r="131" spans="2:4" ht="12.75">
      <c r="B131" s="136">
        <v>2</v>
      </c>
      <c r="C131" s="137">
        <f t="shared" si="2"/>
        <v>-4</v>
      </c>
      <c r="D131" s="136">
        <f t="shared" si="3"/>
        <v>-4</v>
      </c>
    </row>
    <row r="132" spans="2:4" ht="12.75">
      <c r="B132" s="78">
        <v>3</v>
      </c>
      <c r="C132" s="103">
        <f t="shared" si="2"/>
        <v>-4.5</v>
      </c>
      <c r="D132" s="102">
        <f t="shared" si="3"/>
        <v>-2</v>
      </c>
    </row>
    <row r="133" spans="2:4" ht="12.75">
      <c r="B133" s="102">
        <v>4</v>
      </c>
      <c r="C133" s="103">
        <f t="shared" si="2"/>
        <v>-5</v>
      </c>
      <c r="D133" s="102">
        <f t="shared" si="3"/>
        <v>0</v>
      </c>
    </row>
    <row r="134" spans="2:4" ht="12.75">
      <c r="B134" s="78">
        <v>5</v>
      </c>
      <c r="C134" s="103">
        <f t="shared" si="2"/>
        <v>-5.5</v>
      </c>
      <c r="D134" s="102">
        <f t="shared" si="3"/>
        <v>2</v>
      </c>
    </row>
    <row r="140" ht="12.75">
      <c r="A140" s="19" t="s">
        <v>132</v>
      </c>
    </row>
    <row r="141" spans="2:9" ht="12.75">
      <c r="B141" s="161" t="s">
        <v>133</v>
      </c>
      <c r="C141" s="161"/>
      <c r="D141" s="161"/>
      <c r="E141" s="161"/>
      <c r="F141" s="161"/>
      <c r="G141" s="161"/>
      <c r="H141" s="161"/>
      <c r="I141" s="161"/>
    </row>
    <row r="142" ht="12.75">
      <c r="E142" s="77" t="s">
        <v>134</v>
      </c>
    </row>
    <row r="143" spans="3:8" ht="12.75">
      <c r="C143" s="162" t="s">
        <v>26</v>
      </c>
      <c r="D143" s="162"/>
      <c r="E143" s="162"/>
      <c r="F143" s="162"/>
      <c r="G143" s="162"/>
      <c r="H143" s="162"/>
    </row>
    <row r="144" ht="13.5" thickBot="1"/>
    <row r="145" spans="2:9" ht="13.5" thickBot="1">
      <c r="B145" s="128" t="s">
        <v>83</v>
      </c>
      <c r="C145" s="25" t="s">
        <v>84</v>
      </c>
      <c r="E145" s="129" t="s">
        <v>136</v>
      </c>
      <c r="F145" s="130" t="s">
        <v>135</v>
      </c>
      <c r="H145" s="129" t="s">
        <v>137</v>
      </c>
      <c r="I145" s="130" t="s">
        <v>138</v>
      </c>
    </row>
    <row r="146" spans="2:9" ht="12.75">
      <c r="B146" s="131">
        <f>(I146-F146)/(H146-E146)</f>
        <v>-0.6666666666666666</v>
      </c>
      <c r="C146" s="140">
        <f>I146-B146*H146</f>
        <v>2</v>
      </c>
      <c r="E146" s="33">
        <v>3</v>
      </c>
      <c r="F146" s="33">
        <v>0</v>
      </c>
      <c r="H146" s="33">
        <v>0</v>
      </c>
      <c r="I146" s="33">
        <v>2</v>
      </c>
    </row>
    <row r="148" spans="3:9" ht="12.75">
      <c r="C148" s="1" t="s">
        <v>0</v>
      </c>
      <c r="D148" s="138" t="s">
        <v>140</v>
      </c>
      <c r="E148" s="138"/>
      <c r="F148" s="138"/>
      <c r="G148" s="139">
        <f>(I146-F146)/(H146-E146)</f>
        <v>-0.6666666666666666</v>
      </c>
      <c r="H148" s="119" t="s">
        <v>139</v>
      </c>
      <c r="I148" s="139">
        <f>I146-I15651*H146</f>
        <v>2</v>
      </c>
    </row>
    <row r="149" ht="12.75">
      <c r="A149" s="19" t="s">
        <v>141</v>
      </c>
    </row>
    <row r="150" spans="2:9" ht="12.75">
      <c r="B150" s="161" t="s">
        <v>143</v>
      </c>
      <c r="C150" s="161"/>
      <c r="D150" s="161"/>
      <c r="E150" s="161"/>
      <c r="F150" s="161"/>
      <c r="G150" s="161"/>
      <c r="H150" s="161"/>
      <c r="I150" s="161"/>
    </row>
    <row r="151" spans="3:8" ht="12.75">
      <c r="C151" s="162" t="s">
        <v>144</v>
      </c>
      <c r="D151" s="162"/>
      <c r="E151" s="162"/>
      <c r="F151" s="162"/>
      <c r="G151" s="162"/>
      <c r="H151" s="162"/>
    </row>
    <row r="153" spans="4:7" ht="13.5" thickBot="1">
      <c r="D153" s="48" t="s">
        <v>34</v>
      </c>
      <c r="E153" s="4" t="s">
        <v>142</v>
      </c>
      <c r="F153" s="4" t="s">
        <v>146</v>
      </c>
      <c r="G153" t="s">
        <v>147</v>
      </c>
    </row>
    <row r="154" ht="13.5" thickBot="1">
      <c r="C154" s="145" t="s">
        <v>84</v>
      </c>
    </row>
    <row r="155" spans="2:9" ht="13.5" thickBot="1">
      <c r="B155" s="146" t="s">
        <v>145</v>
      </c>
      <c r="C155" s="25">
        <f>3*B153-A153</f>
        <v>0</v>
      </c>
      <c r="D155" s="142">
        <v>-1</v>
      </c>
      <c r="E155" s="144">
        <v>0</v>
      </c>
      <c r="F155" s="144">
        <v>1</v>
      </c>
      <c r="G155" s="144">
        <v>2</v>
      </c>
      <c r="H155" s="141">
        <v>3</v>
      </c>
      <c r="I155" s="130">
        <v>4</v>
      </c>
    </row>
    <row r="156" spans="3:9" ht="12.75">
      <c r="C156" s="102">
        <v>-1</v>
      </c>
      <c r="D156" s="118">
        <f t="dataTable" ref="D156:I163" dt2D="1" dtr="1" r1="B153" r2="A153"/>
        <v>-2</v>
      </c>
      <c r="E156" s="102">
        <v>1</v>
      </c>
      <c r="F156" s="102">
        <v>4</v>
      </c>
      <c r="G156" s="102">
        <v>7</v>
      </c>
      <c r="H156" s="102">
        <v>10</v>
      </c>
      <c r="I156" s="102">
        <v>13</v>
      </c>
    </row>
    <row r="157" spans="3:9" ht="12.75">
      <c r="C157" s="16">
        <v>0</v>
      </c>
      <c r="D157" s="143">
        <v>-3</v>
      </c>
      <c r="E157" s="92">
        <v>0</v>
      </c>
      <c r="F157" s="78">
        <v>3</v>
      </c>
      <c r="G157" s="78">
        <v>6</v>
      </c>
      <c r="H157" s="78">
        <v>9</v>
      </c>
      <c r="I157" s="78">
        <v>12</v>
      </c>
    </row>
    <row r="158" spans="3:9" ht="12.75">
      <c r="C158" s="78">
        <v>1</v>
      </c>
      <c r="D158" s="143">
        <v>-4</v>
      </c>
      <c r="E158" s="78">
        <v>-1</v>
      </c>
      <c r="F158" s="78">
        <v>2</v>
      </c>
      <c r="G158" s="78">
        <v>5</v>
      </c>
      <c r="H158" s="78">
        <v>8</v>
      </c>
      <c r="I158" s="78">
        <v>11</v>
      </c>
    </row>
    <row r="159" spans="3:9" ht="12.75">
      <c r="C159" s="78">
        <v>2</v>
      </c>
      <c r="D159" s="143">
        <v>-5</v>
      </c>
      <c r="E159" s="78">
        <v>-2</v>
      </c>
      <c r="F159" s="78">
        <v>1</v>
      </c>
      <c r="G159" s="78">
        <v>4</v>
      </c>
      <c r="H159" s="78">
        <v>7</v>
      </c>
      <c r="I159" s="78">
        <v>10</v>
      </c>
    </row>
    <row r="160" spans="3:9" ht="12.75">
      <c r="C160" s="16">
        <v>3</v>
      </c>
      <c r="D160" s="143">
        <v>-6</v>
      </c>
      <c r="E160" s="78">
        <v>-3</v>
      </c>
      <c r="F160" s="92">
        <v>0</v>
      </c>
      <c r="G160" s="78">
        <v>3</v>
      </c>
      <c r="H160" s="78">
        <v>6</v>
      </c>
      <c r="I160" s="78">
        <v>9</v>
      </c>
    </row>
    <row r="161" spans="3:9" ht="12.75">
      <c r="C161" s="78">
        <v>4</v>
      </c>
      <c r="D161" s="143">
        <v>-7</v>
      </c>
      <c r="E161" s="78">
        <v>-4</v>
      </c>
      <c r="F161" s="78">
        <v>-1</v>
      </c>
      <c r="G161" s="78">
        <v>2</v>
      </c>
      <c r="H161" s="78">
        <v>5</v>
      </c>
      <c r="I161" s="78">
        <v>8</v>
      </c>
    </row>
    <row r="162" spans="3:9" ht="12.75">
      <c r="C162" s="78">
        <v>5</v>
      </c>
      <c r="D162" s="143">
        <v>-8</v>
      </c>
      <c r="E162" s="78">
        <v>-5</v>
      </c>
      <c r="F162" s="78">
        <v>-2</v>
      </c>
      <c r="G162" s="78">
        <v>1</v>
      </c>
      <c r="H162" s="78">
        <v>4</v>
      </c>
      <c r="I162" s="78">
        <v>7</v>
      </c>
    </row>
    <row r="163" spans="2:9" ht="12.75">
      <c r="B163" s="4"/>
      <c r="C163" s="16">
        <v>6</v>
      </c>
      <c r="D163" s="143">
        <v>-9</v>
      </c>
      <c r="E163" s="78">
        <v>-6</v>
      </c>
      <c r="F163" s="78">
        <v>-3</v>
      </c>
      <c r="G163" s="92">
        <v>0</v>
      </c>
      <c r="H163" s="78">
        <v>3</v>
      </c>
      <c r="I163" s="78">
        <v>6</v>
      </c>
    </row>
    <row r="165" spans="3:8" ht="12.75">
      <c r="C165" s="4" t="s">
        <v>0</v>
      </c>
      <c r="D165" s="9" t="s">
        <v>148</v>
      </c>
      <c r="E165" s="9"/>
      <c r="F165" s="9"/>
      <c r="G165" s="9"/>
      <c r="H165" s="9"/>
    </row>
  </sheetData>
  <mergeCells count="28">
    <mergeCell ref="B48:I48"/>
    <mergeCell ref="D7:G7"/>
    <mergeCell ref="D25:G25"/>
    <mergeCell ref="B75:H75"/>
    <mergeCell ref="C53:G53"/>
    <mergeCell ref="C54:G54"/>
    <mergeCell ref="C74:H74"/>
    <mergeCell ref="C57:G57"/>
    <mergeCell ref="B4:H4"/>
    <mergeCell ref="D13:G13"/>
    <mergeCell ref="B18:H18"/>
    <mergeCell ref="D21:G21"/>
    <mergeCell ref="B113:I113"/>
    <mergeCell ref="C115:H115"/>
    <mergeCell ref="C122:G122"/>
    <mergeCell ref="B49:H49"/>
    <mergeCell ref="E92:F92"/>
    <mergeCell ref="B90:H90"/>
    <mergeCell ref="B150:I150"/>
    <mergeCell ref="C151:H151"/>
    <mergeCell ref="C95:G95"/>
    <mergeCell ref="C3:H3"/>
    <mergeCell ref="C17:H17"/>
    <mergeCell ref="C82:G82"/>
    <mergeCell ref="C29:H29"/>
    <mergeCell ref="C30:H30"/>
    <mergeCell ref="B141:I141"/>
    <mergeCell ref="C143:H143"/>
  </mergeCells>
  <printOptions/>
  <pageMargins left="0.7874015748031497" right="0.7874015748031497" top="0.984251968503937" bottom="0.984251968503937" header="0.5118110236220472" footer="0.5118110236220472"/>
  <pageSetup orientation="portrait" paperSize="9" r:id="rId4"/>
  <headerFooter alignWithMargins="0">
    <oddHeader>&amp;CMateriał z zastosowania komputera w matematyce - szkoła średnia
 październik 2002 r.</oddHeader>
    <oddFooter>&amp;ROpracował: mgr Zygmunt Pastuszczak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/>
  <dimension ref="A2:K110"/>
  <sheetViews>
    <sheetView workbookViewId="0" topLeftCell="A86">
      <selection activeCell="K49" sqref="K49"/>
    </sheetView>
  </sheetViews>
  <sheetFormatPr defaultColWidth="9.00390625" defaultRowHeight="12.75"/>
  <cols>
    <col min="1" max="1" width="9.375" style="0" customWidth="1"/>
  </cols>
  <sheetData>
    <row r="2" spans="1:10" ht="12.75">
      <c r="A2" s="19" t="s">
        <v>46</v>
      </c>
      <c r="C2" s="173" t="s">
        <v>5</v>
      </c>
      <c r="D2" s="173"/>
      <c r="E2" s="173"/>
      <c r="F2" s="173"/>
      <c r="J2" s="8"/>
    </row>
    <row r="3" spans="3:10" ht="12.75">
      <c r="C3" s="163" t="s">
        <v>4</v>
      </c>
      <c r="D3" s="163"/>
      <c r="E3" s="163"/>
      <c r="F3" s="163"/>
      <c r="G3" s="163"/>
      <c r="H3" s="3" t="s">
        <v>116</v>
      </c>
      <c r="J3" s="8"/>
    </row>
    <row r="4" spans="7:10" ht="12.75">
      <c r="G4" s="10"/>
      <c r="H4" s="10" t="s">
        <v>3</v>
      </c>
      <c r="J4" s="8"/>
    </row>
    <row r="5" ht="12.75">
      <c r="J5" s="8"/>
    </row>
    <row r="6" spans="3:10" ht="12.75">
      <c r="C6" s="10"/>
      <c r="J6" s="8"/>
    </row>
    <row r="7" spans="2:10" ht="12.75">
      <c r="B7" s="12" t="s">
        <v>6</v>
      </c>
      <c r="C7" s="13">
        <v>4</v>
      </c>
      <c r="D7" s="12" t="s">
        <v>8</v>
      </c>
      <c r="E7" s="14">
        <v>5</v>
      </c>
      <c r="F7" s="12" t="s">
        <v>7</v>
      </c>
      <c r="G7" s="16">
        <v>3</v>
      </c>
      <c r="J7" s="8"/>
    </row>
    <row r="8" spans="2:10" ht="12.75">
      <c r="B8" s="12" t="s">
        <v>7</v>
      </c>
      <c r="C8" s="13">
        <v>1</v>
      </c>
      <c r="D8" s="12" t="s">
        <v>9</v>
      </c>
      <c r="E8" s="14">
        <v>1</v>
      </c>
      <c r="F8" s="12" t="s">
        <v>10</v>
      </c>
      <c r="G8" s="16">
        <v>2</v>
      </c>
      <c r="J8" s="8"/>
    </row>
    <row r="9" ht="12.75">
      <c r="J9" s="8"/>
    </row>
    <row r="10" spans="1:10" ht="12.75">
      <c r="A10" s="19" t="s">
        <v>51</v>
      </c>
      <c r="E10" s="1" t="s">
        <v>0</v>
      </c>
      <c r="F10" s="9" t="str">
        <f>Układ_2_równań(C7,E7,G7,C8,E8,G8)</f>
        <v>Rozwiązaniem jest x = 7 i y = -5.</v>
      </c>
      <c r="G10" s="9"/>
      <c r="H10" s="9"/>
      <c r="I10" s="9"/>
      <c r="J10" s="8"/>
    </row>
    <row r="11" spans="5:10" ht="12.75">
      <c r="E11" s="1"/>
      <c r="F11" s="45"/>
      <c r="G11" s="45"/>
      <c r="H11" s="45"/>
      <c r="I11" s="45"/>
      <c r="J11" s="8"/>
    </row>
    <row r="12" spans="3:10" ht="12.75">
      <c r="C12" s="173" t="s">
        <v>5</v>
      </c>
      <c r="D12" s="173"/>
      <c r="E12" s="173"/>
      <c r="F12" s="173"/>
      <c r="G12" s="45"/>
      <c r="H12" s="45"/>
      <c r="I12" s="45"/>
      <c r="J12" s="8"/>
    </row>
    <row r="13" spans="3:10" ht="12.75">
      <c r="C13" s="163" t="s">
        <v>67</v>
      </c>
      <c r="D13" s="163"/>
      <c r="E13" s="163"/>
      <c r="F13" s="163"/>
      <c r="G13" s="163"/>
      <c r="H13" s="3" t="s">
        <v>116</v>
      </c>
      <c r="I13" s="45"/>
      <c r="J13" s="8"/>
    </row>
    <row r="14" spans="5:10" ht="12.75">
      <c r="E14" s="1"/>
      <c r="F14" s="45"/>
      <c r="G14" s="45"/>
      <c r="H14" s="10" t="s">
        <v>3</v>
      </c>
      <c r="I14" s="45"/>
      <c r="J14" s="8"/>
    </row>
    <row r="15" spans="5:10" ht="12.75">
      <c r="E15" s="1"/>
      <c r="F15" s="45"/>
      <c r="G15" s="45"/>
      <c r="H15" s="45"/>
      <c r="I15" s="45"/>
      <c r="J15" s="8"/>
    </row>
    <row r="16" spans="2:10" ht="12.75">
      <c r="B16" s="168" t="s">
        <v>70</v>
      </c>
      <c r="C16" s="168"/>
      <c r="D16" s="168"/>
      <c r="E16" s="78">
        <f>4*D21+5*E21</f>
        <v>2.999999999999986</v>
      </c>
      <c r="F16" s="45"/>
      <c r="G16" s="45"/>
      <c r="H16" s="45"/>
      <c r="I16" s="45"/>
      <c r="J16" s="8"/>
    </row>
    <row r="17" spans="2:10" ht="13.5" thickBot="1">
      <c r="B17" s="168" t="s">
        <v>71</v>
      </c>
      <c r="C17" s="168"/>
      <c r="D17" s="168"/>
      <c r="E17" s="83">
        <f>D21+E21</f>
        <v>2.000000999999994</v>
      </c>
      <c r="F17" s="45"/>
      <c r="G17" s="45"/>
      <c r="H17" s="45"/>
      <c r="I17" s="45"/>
      <c r="J17" s="8"/>
    </row>
    <row r="18" spans="3:10" ht="13.5" thickBot="1">
      <c r="C18" t="s">
        <v>68</v>
      </c>
      <c r="F18" s="84">
        <f>E16+E17</f>
        <v>5.00000099999998</v>
      </c>
      <c r="G18" s="45"/>
      <c r="H18" s="45"/>
      <c r="I18" s="45"/>
      <c r="J18" s="8"/>
    </row>
    <row r="19" spans="4:10" ht="12.75">
      <c r="D19" s="51"/>
      <c r="E19" s="51"/>
      <c r="F19" s="45"/>
      <c r="G19" s="45"/>
      <c r="H19" s="45"/>
      <c r="I19" s="45"/>
      <c r="J19" s="8"/>
    </row>
    <row r="20" spans="4:10" ht="13.5" thickBot="1">
      <c r="D20" s="4" t="s">
        <v>12</v>
      </c>
      <c r="E20" s="4" t="s">
        <v>13</v>
      </c>
      <c r="F20" s="45"/>
      <c r="G20" s="45"/>
      <c r="H20" s="45"/>
      <c r="I20" s="45"/>
      <c r="J20" s="8"/>
    </row>
    <row r="21" spans="3:10" ht="13.5" thickBot="1">
      <c r="C21" s="17" t="s">
        <v>0</v>
      </c>
      <c r="D21" s="85">
        <v>7.000004999999984</v>
      </c>
      <c r="E21" s="121">
        <v>-5.00000399999999</v>
      </c>
      <c r="F21" s="45"/>
      <c r="G21" s="45"/>
      <c r="H21" s="45"/>
      <c r="I21" s="45"/>
      <c r="J21" s="8"/>
    </row>
    <row r="22" spans="5:9" ht="12.75">
      <c r="E22" s="1"/>
      <c r="F22" s="45"/>
      <c r="G22" s="45"/>
      <c r="H22" s="45"/>
      <c r="I22" s="45"/>
    </row>
    <row r="23" spans="1:9" ht="12.75">
      <c r="A23" s="19" t="s">
        <v>69</v>
      </c>
      <c r="E23" s="1"/>
      <c r="F23" s="45"/>
      <c r="G23" s="45"/>
      <c r="H23" s="45"/>
      <c r="I23" s="45"/>
    </row>
    <row r="24" spans="5:9" ht="12.75">
      <c r="E24" s="1"/>
      <c r="F24" s="45"/>
      <c r="G24" s="45"/>
      <c r="H24" s="45"/>
      <c r="I24" s="45"/>
    </row>
    <row r="25" spans="3:9" ht="12.75">
      <c r="C25" s="171" t="s">
        <v>45</v>
      </c>
      <c r="D25" s="171"/>
      <c r="E25" s="171"/>
      <c r="F25" s="171"/>
      <c r="G25" s="171"/>
      <c r="H25" s="45"/>
      <c r="I25" s="45"/>
    </row>
    <row r="26" spans="1:9" ht="13.5" thickBot="1">
      <c r="A26" s="53"/>
      <c r="B26" s="8"/>
      <c r="C26" s="8"/>
      <c r="D26" s="8"/>
      <c r="E26" s="8"/>
      <c r="F26" s="8"/>
      <c r="G26" s="8"/>
      <c r="H26" s="8"/>
      <c r="I26" s="8"/>
    </row>
    <row r="27" spans="2:9" ht="12.75">
      <c r="B27" s="72"/>
      <c r="C27" s="73"/>
      <c r="D27" s="73"/>
      <c r="E27" s="73"/>
      <c r="F27" s="73"/>
      <c r="G27" s="74"/>
      <c r="H27" s="8"/>
      <c r="I27" s="8"/>
    </row>
    <row r="28" spans="2:9" ht="12.75">
      <c r="B28" s="62"/>
      <c r="C28" s="55"/>
      <c r="D28" s="55"/>
      <c r="E28" s="55"/>
      <c r="F28" s="55"/>
      <c r="G28" s="63"/>
      <c r="H28" s="8"/>
      <c r="I28" s="8"/>
    </row>
    <row r="29" spans="2:9" ht="12.75">
      <c r="B29" s="62"/>
      <c r="C29" s="172" t="s">
        <v>48</v>
      </c>
      <c r="D29" s="172"/>
      <c r="E29" s="55"/>
      <c r="F29" s="64" t="s">
        <v>47</v>
      </c>
      <c r="G29" s="63"/>
      <c r="H29" s="8"/>
      <c r="I29" s="8"/>
    </row>
    <row r="30" spans="2:9" ht="13.5" thickBot="1">
      <c r="B30" s="62"/>
      <c r="C30" s="56"/>
      <c r="D30" s="56"/>
      <c r="E30" s="55"/>
      <c r="F30" s="55"/>
      <c r="G30" s="63"/>
      <c r="H30" s="8"/>
      <c r="I30" s="8"/>
    </row>
    <row r="31" spans="2:9" ht="12.75">
      <c r="B31" s="62"/>
      <c r="C31" s="57">
        <v>4</v>
      </c>
      <c r="D31" s="58">
        <v>5</v>
      </c>
      <c r="E31" s="55"/>
      <c r="F31" s="65">
        <v>3</v>
      </c>
      <c r="G31" s="63"/>
      <c r="H31" s="8"/>
      <c r="I31" s="8"/>
    </row>
    <row r="32" spans="2:9" ht="13.5" thickBot="1">
      <c r="B32" s="62"/>
      <c r="C32" s="59">
        <v>1</v>
      </c>
      <c r="D32" s="60">
        <v>1</v>
      </c>
      <c r="E32" s="55"/>
      <c r="F32" s="66">
        <v>2</v>
      </c>
      <c r="G32" s="63"/>
      <c r="H32" s="8"/>
      <c r="I32" s="8"/>
    </row>
    <row r="33" spans="2:9" ht="12.75">
      <c r="B33" s="62"/>
      <c r="C33" s="55"/>
      <c r="D33" s="55"/>
      <c r="E33" s="55"/>
      <c r="F33" s="55"/>
      <c r="G33" s="63"/>
      <c r="H33" s="8"/>
      <c r="I33" s="8"/>
    </row>
    <row r="34" spans="2:9" ht="13.5" thickBot="1">
      <c r="B34" s="67" t="s">
        <v>49</v>
      </c>
      <c r="C34" s="55"/>
      <c r="D34" s="55"/>
      <c r="E34" s="55"/>
      <c r="F34" s="55"/>
      <c r="G34" s="63"/>
      <c r="H34" s="8"/>
      <c r="I34" s="8"/>
    </row>
    <row r="35" spans="2:9" ht="13.5" thickBot="1">
      <c r="B35" s="62"/>
      <c r="C35" s="75" t="s">
        <v>52</v>
      </c>
      <c r="D35" s="68">
        <f>(F31*D32-F32*D31)/(C31*D32-C32*D31)</f>
        <v>7</v>
      </c>
      <c r="E35" s="55"/>
      <c r="F35" s="55"/>
      <c r="G35" s="63"/>
      <c r="H35" s="8"/>
      <c r="I35" s="8"/>
    </row>
    <row r="36" spans="2:9" ht="13.5" thickBot="1">
      <c r="B36" s="62"/>
      <c r="C36" s="75" t="s">
        <v>53</v>
      </c>
      <c r="D36" s="68">
        <f>(C31*F32-C32*F31)/(C31*D32-C32*D31)</f>
        <v>-5</v>
      </c>
      <c r="E36" s="55"/>
      <c r="F36" s="55"/>
      <c r="G36" s="63"/>
      <c r="H36" s="8"/>
      <c r="I36" s="8"/>
    </row>
    <row r="37" spans="2:9" ht="12.75">
      <c r="B37" s="62"/>
      <c r="C37" s="55"/>
      <c r="D37" s="55"/>
      <c r="E37" s="55"/>
      <c r="F37" s="55"/>
      <c r="G37" s="63"/>
      <c r="H37" s="8"/>
      <c r="I37" s="8"/>
    </row>
    <row r="38" spans="2:9" ht="13.5" thickBot="1">
      <c r="B38" s="69"/>
      <c r="C38" s="70"/>
      <c r="D38" s="70"/>
      <c r="E38" s="70"/>
      <c r="F38" s="70"/>
      <c r="G38" s="71"/>
      <c r="H38" s="8"/>
      <c r="I38" s="8"/>
    </row>
    <row r="39" spans="1:9" ht="12.75">
      <c r="A39" s="53" t="s">
        <v>44</v>
      </c>
      <c r="B39" s="8"/>
      <c r="C39" s="8"/>
      <c r="D39" s="8"/>
      <c r="E39" s="8"/>
      <c r="F39" s="8"/>
      <c r="G39" s="8"/>
      <c r="H39" s="8"/>
      <c r="I39" s="8"/>
    </row>
    <row r="40" spans="1:9" ht="12.75">
      <c r="A40" s="53" t="s">
        <v>72</v>
      </c>
      <c r="B40" s="8"/>
      <c r="C40" s="8"/>
      <c r="D40" s="8"/>
      <c r="E40" s="8"/>
      <c r="F40" s="8"/>
      <c r="G40" s="8"/>
      <c r="H40" s="8"/>
      <c r="I40" s="8"/>
    </row>
    <row r="41" spans="1:9" ht="12.75">
      <c r="A41" s="53" t="s">
        <v>50</v>
      </c>
      <c r="B41" s="8"/>
      <c r="C41" s="8"/>
      <c r="D41" s="8"/>
      <c r="E41" s="8"/>
      <c r="F41" s="8"/>
      <c r="G41" s="8"/>
      <c r="H41" s="8"/>
      <c r="I41" s="8"/>
    </row>
    <row r="42" spans="1:9" ht="12.75">
      <c r="A42" s="53"/>
      <c r="B42" s="8"/>
      <c r="C42" s="8"/>
      <c r="D42" s="8"/>
      <c r="E42" s="8"/>
      <c r="F42" s="8"/>
      <c r="G42" s="8"/>
      <c r="H42" s="8"/>
      <c r="I42" s="8"/>
    </row>
    <row r="43" ht="12.75">
      <c r="A43" s="61" t="s">
        <v>79</v>
      </c>
    </row>
    <row r="44" spans="1:10" ht="12.75">
      <c r="A44" s="53"/>
      <c r="B44" s="8"/>
      <c r="D44" s="161" t="s">
        <v>54</v>
      </c>
      <c r="E44" s="161"/>
      <c r="F44" s="161"/>
      <c r="G44" s="161"/>
      <c r="H44" s="8"/>
      <c r="I44" s="8"/>
      <c r="J44" s="8"/>
    </row>
    <row r="45" spans="3:10" ht="12.75">
      <c r="C45" s="163" t="s">
        <v>4</v>
      </c>
      <c r="D45" s="163"/>
      <c r="E45" s="163"/>
      <c r="F45" s="163"/>
      <c r="G45" s="163"/>
      <c r="H45" s="45"/>
      <c r="I45" s="45"/>
      <c r="J45" s="8"/>
    </row>
    <row r="46" spans="5:10" ht="12.75">
      <c r="E46" s="1"/>
      <c r="F46" s="45"/>
      <c r="G46" s="45"/>
      <c r="H46" s="45"/>
      <c r="I46" s="45"/>
      <c r="J46" s="8"/>
    </row>
    <row r="47" spans="5:10" ht="12.75">
      <c r="E47" s="1"/>
      <c r="F47" s="45"/>
      <c r="J47" s="8"/>
    </row>
    <row r="48" spans="3:10" ht="12.75">
      <c r="C48" s="168" t="s">
        <v>11</v>
      </c>
      <c r="D48" s="168"/>
      <c r="E48" s="168"/>
      <c r="F48" s="4" t="s">
        <v>15</v>
      </c>
      <c r="H48" t="s">
        <v>117</v>
      </c>
      <c r="J48" s="8"/>
    </row>
    <row r="49" spans="3:10" ht="12.75">
      <c r="C49" s="4" t="s">
        <v>12</v>
      </c>
      <c r="D49" s="4" t="s">
        <v>13</v>
      </c>
      <c r="E49" s="4" t="s">
        <v>14</v>
      </c>
      <c r="F49" s="4" t="s">
        <v>16</v>
      </c>
      <c r="H49" t="s">
        <v>112</v>
      </c>
      <c r="J49" s="8"/>
    </row>
    <row r="50" spans="3:10" ht="12.75">
      <c r="C50" s="13">
        <v>1</v>
      </c>
      <c r="D50" s="14">
        <v>1</v>
      </c>
      <c r="E50" s="15">
        <v>-1</v>
      </c>
      <c r="F50" s="16">
        <v>11</v>
      </c>
      <c r="H50" t="s">
        <v>118</v>
      </c>
      <c r="J50" s="8"/>
    </row>
    <row r="51" spans="3:10" ht="12.75">
      <c r="C51" s="13">
        <v>1</v>
      </c>
      <c r="D51" s="14">
        <v>-1</v>
      </c>
      <c r="E51" s="15">
        <v>1</v>
      </c>
      <c r="F51" s="16">
        <v>1</v>
      </c>
      <c r="J51" s="8"/>
    </row>
    <row r="52" spans="3:10" ht="12.75">
      <c r="C52" s="13">
        <v>2</v>
      </c>
      <c r="D52" s="14">
        <v>1</v>
      </c>
      <c r="E52" s="15">
        <v>1</v>
      </c>
      <c r="F52" s="16">
        <v>5</v>
      </c>
      <c r="J52" s="8"/>
    </row>
    <row r="53" ht="12.75">
      <c r="J53" s="8"/>
    </row>
    <row r="54" spans="5:10" ht="12.75">
      <c r="E54" s="1" t="s">
        <v>17</v>
      </c>
      <c r="F54" s="170" t="str">
        <f>Układ_równań(C50,D50,E50,F50,C51,D51,E51,F51,C52,D52,E52,F52)</f>
        <v> x= 6 , y= -1 , z= -6</v>
      </c>
      <c r="G54" s="170"/>
      <c r="H54" s="170"/>
      <c r="I54" s="170"/>
      <c r="J54" s="8"/>
    </row>
    <row r="57" spans="1:6" ht="12.75">
      <c r="A57" s="61" t="s">
        <v>80</v>
      </c>
      <c r="C57" s="161" t="s">
        <v>54</v>
      </c>
      <c r="D57" s="161"/>
      <c r="E57" s="161"/>
      <c r="F57" s="161"/>
    </row>
    <row r="58" spans="3:8" ht="12.75">
      <c r="C58" s="163" t="s">
        <v>73</v>
      </c>
      <c r="D58" s="163"/>
      <c r="E58" s="163"/>
      <c r="F58" s="163"/>
      <c r="G58" s="163"/>
      <c r="H58" t="s">
        <v>117</v>
      </c>
    </row>
    <row r="59" ht="12.75">
      <c r="H59" t="s">
        <v>112</v>
      </c>
    </row>
    <row r="60" spans="2:8" ht="12.75">
      <c r="B60" s="88" t="s">
        <v>12</v>
      </c>
      <c r="C60" s="88" t="s">
        <v>13</v>
      </c>
      <c r="D60" s="88" t="s">
        <v>14</v>
      </c>
      <c r="H60" t="s">
        <v>119</v>
      </c>
    </row>
    <row r="61" spans="2:6" ht="12.75">
      <c r="B61" s="79">
        <v>1</v>
      </c>
      <c r="C61" s="79">
        <v>1</v>
      </c>
      <c r="D61" s="79">
        <v>-1</v>
      </c>
      <c r="F61" s="88" t="s">
        <v>74</v>
      </c>
    </row>
    <row r="62" spans="2:6" ht="12.75">
      <c r="B62" s="79">
        <v>1</v>
      </c>
      <c r="C62" s="79">
        <v>-1</v>
      </c>
      <c r="D62" s="79">
        <v>1</v>
      </c>
      <c r="F62" s="87">
        <f>MDETERM(B61:D63)</f>
        <v>-4</v>
      </c>
    </row>
    <row r="63" spans="2:4" ht="12.75">
      <c r="B63" s="79">
        <v>2</v>
      </c>
      <c r="C63" s="79">
        <v>1</v>
      </c>
      <c r="D63" s="79">
        <v>1</v>
      </c>
    </row>
    <row r="65" spans="1:11" ht="12.75">
      <c r="A65" s="8"/>
      <c r="B65" s="88" t="s">
        <v>60</v>
      </c>
      <c r="C65" s="88" t="s">
        <v>13</v>
      </c>
      <c r="D65" s="88" t="s">
        <v>14</v>
      </c>
      <c r="E65" s="8"/>
      <c r="F65" s="88" t="s">
        <v>75</v>
      </c>
      <c r="G65" s="8"/>
      <c r="H65" s="8"/>
      <c r="I65" s="8"/>
      <c r="J65" s="8"/>
      <c r="K65" s="8"/>
    </row>
    <row r="66" spans="1:11" ht="12.75">
      <c r="A66" s="54"/>
      <c r="B66" s="79">
        <v>11</v>
      </c>
      <c r="C66" s="79">
        <v>1</v>
      </c>
      <c r="D66" s="79">
        <v>-1</v>
      </c>
      <c r="F66" s="87">
        <f>MDETERM(B66:D68)</f>
        <v>-24</v>
      </c>
      <c r="H66" s="8"/>
      <c r="I66" s="8"/>
      <c r="J66" s="8"/>
      <c r="K66" s="8"/>
    </row>
    <row r="67" spans="1:11" ht="12.75">
      <c r="A67" s="53"/>
      <c r="B67" s="79">
        <v>1</v>
      </c>
      <c r="C67" s="79">
        <v>-1</v>
      </c>
      <c r="D67" s="79">
        <v>1</v>
      </c>
      <c r="E67" s="8"/>
      <c r="F67" s="8"/>
      <c r="G67" s="8"/>
      <c r="H67" s="8"/>
      <c r="I67" s="8"/>
      <c r="J67" s="8"/>
      <c r="K67" s="8"/>
    </row>
    <row r="68" spans="2:11" ht="12.75">
      <c r="B68" s="79">
        <v>5</v>
      </c>
      <c r="C68" s="79">
        <v>1</v>
      </c>
      <c r="D68" s="79">
        <v>1</v>
      </c>
      <c r="J68" s="8"/>
      <c r="K68" s="8"/>
    </row>
    <row r="69" spans="10:11" ht="12.75">
      <c r="J69" s="8"/>
      <c r="K69" s="8"/>
    </row>
    <row r="70" spans="2:11" ht="12.75">
      <c r="B70" s="88" t="s">
        <v>12</v>
      </c>
      <c r="C70" s="88" t="s">
        <v>60</v>
      </c>
      <c r="D70" s="88" t="s">
        <v>14</v>
      </c>
      <c r="F70" s="88" t="s">
        <v>76</v>
      </c>
      <c r="J70" s="8"/>
      <c r="K70" s="8"/>
    </row>
    <row r="71" spans="2:11" ht="12.75">
      <c r="B71" s="79">
        <v>1</v>
      </c>
      <c r="C71" s="79">
        <v>11</v>
      </c>
      <c r="D71" s="79">
        <v>-1</v>
      </c>
      <c r="F71" s="87">
        <f>MDETERM(B71:D73)</f>
        <v>4</v>
      </c>
      <c r="J71" s="8"/>
      <c r="K71" s="8"/>
    </row>
    <row r="72" spans="2:11" ht="12.75">
      <c r="B72" s="79">
        <v>1</v>
      </c>
      <c r="C72" s="79">
        <v>1</v>
      </c>
      <c r="D72" s="79">
        <v>1</v>
      </c>
      <c r="J72" s="8"/>
      <c r="K72" s="8"/>
    </row>
    <row r="73" spans="2:11" ht="12.75">
      <c r="B73" s="79">
        <v>2</v>
      </c>
      <c r="C73" s="79">
        <v>5</v>
      </c>
      <c r="D73" s="79">
        <v>1</v>
      </c>
      <c r="J73" s="8"/>
      <c r="K73" s="8"/>
    </row>
    <row r="74" spans="10:11" ht="12.75">
      <c r="J74" s="8"/>
      <c r="K74" s="8"/>
    </row>
    <row r="75" spans="2:11" ht="12.75">
      <c r="B75" s="88" t="s">
        <v>12</v>
      </c>
      <c r="C75" s="88" t="s">
        <v>13</v>
      </c>
      <c r="D75" s="88" t="s">
        <v>60</v>
      </c>
      <c r="F75" s="88" t="s">
        <v>77</v>
      </c>
      <c r="H75" s="4" t="s">
        <v>0</v>
      </c>
      <c r="J75" s="8"/>
      <c r="K75" s="8"/>
    </row>
    <row r="76" spans="2:11" ht="12.75">
      <c r="B76" s="79">
        <v>1</v>
      </c>
      <c r="C76" s="79">
        <v>1</v>
      </c>
      <c r="D76" s="79">
        <v>11</v>
      </c>
      <c r="F76" s="87">
        <f>MDETERM(B76:D78)</f>
        <v>24</v>
      </c>
      <c r="H76" s="95" t="s">
        <v>52</v>
      </c>
      <c r="I76" s="89">
        <f>F66/F62</f>
        <v>6</v>
      </c>
      <c r="J76" s="8"/>
      <c r="K76" s="8"/>
    </row>
    <row r="77" spans="2:11" ht="12.75">
      <c r="B77" s="79">
        <v>1</v>
      </c>
      <c r="C77" s="79">
        <v>-1</v>
      </c>
      <c r="D77" s="79">
        <v>1</v>
      </c>
      <c r="H77" s="95" t="s">
        <v>53</v>
      </c>
      <c r="I77" s="89">
        <f>F71/F62</f>
        <v>-1</v>
      </c>
      <c r="J77" s="8"/>
      <c r="K77" s="8"/>
    </row>
    <row r="78" spans="2:11" ht="12.75">
      <c r="B78" s="79">
        <v>2</v>
      </c>
      <c r="C78" s="79">
        <v>1</v>
      </c>
      <c r="D78" s="79">
        <v>5</v>
      </c>
      <c r="H78" s="95" t="s">
        <v>78</v>
      </c>
      <c r="I78" s="89">
        <f>F76/F62</f>
        <v>-6</v>
      </c>
      <c r="J78" s="8"/>
      <c r="K78" s="8"/>
    </row>
    <row r="79" spans="10:11" ht="12.75">
      <c r="J79" s="8"/>
      <c r="K79" s="8"/>
    </row>
    <row r="80" spans="1:11" ht="12.75">
      <c r="A80" s="61" t="s">
        <v>80</v>
      </c>
      <c r="C80" s="163" t="s">
        <v>42</v>
      </c>
      <c r="D80" s="163"/>
      <c r="E80" s="163"/>
      <c r="F80" s="163"/>
      <c r="G80" s="163"/>
      <c r="J80" s="8"/>
      <c r="K80" s="8"/>
    </row>
    <row r="81" spans="10:11" ht="12.75">
      <c r="J81" s="8"/>
      <c r="K81" s="8"/>
    </row>
    <row r="82" spans="3:11" ht="12.75">
      <c r="C82" t="s">
        <v>34</v>
      </c>
      <c r="E82" s="3" t="s">
        <v>116</v>
      </c>
      <c r="J82" s="8"/>
      <c r="K82" s="8"/>
    </row>
    <row r="83" spans="5:11" ht="12.75">
      <c r="E83" s="3" t="s">
        <v>120</v>
      </c>
      <c r="J83" s="8"/>
      <c r="K83" s="8"/>
    </row>
    <row r="84" spans="1:11" ht="12.75">
      <c r="A84" s="91" t="s">
        <v>12</v>
      </c>
      <c r="B84" s="91" t="s">
        <v>82</v>
      </c>
      <c r="C84" s="91" t="s">
        <v>81</v>
      </c>
      <c r="J84" s="8"/>
      <c r="K84" s="8"/>
    </row>
    <row r="85" spans="1:11" ht="12.75">
      <c r="A85" s="90">
        <v>-1</v>
      </c>
      <c r="B85" s="90">
        <f>(-4*A85+3)/5</f>
        <v>1.4</v>
      </c>
      <c r="C85" s="90">
        <f>-A85+2</f>
        <v>3</v>
      </c>
      <c r="J85" s="8"/>
      <c r="K85" s="8"/>
    </row>
    <row r="86" spans="1:11" ht="12.75">
      <c r="A86" s="90">
        <v>0</v>
      </c>
      <c r="B86" s="90">
        <f aca="true" t="shared" si="0" ref="B86:B95">(-4*A86+3)/5</f>
        <v>0.6</v>
      </c>
      <c r="C86" s="90">
        <f aca="true" t="shared" si="1" ref="C86:C95">-A86+2</f>
        <v>2</v>
      </c>
      <c r="J86" s="8"/>
      <c r="K86" s="8"/>
    </row>
    <row r="87" spans="1:11" ht="12.75">
      <c r="A87" s="90">
        <v>1</v>
      </c>
      <c r="B87" s="90">
        <f t="shared" si="0"/>
        <v>-0.2</v>
      </c>
      <c r="C87" s="90">
        <f t="shared" si="1"/>
        <v>1</v>
      </c>
      <c r="D87" s="8"/>
      <c r="E87" s="8"/>
      <c r="F87" s="8"/>
      <c r="G87" s="8"/>
      <c r="H87" s="8"/>
      <c r="I87" s="8"/>
      <c r="J87" s="8"/>
      <c r="K87" s="8"/>
    </row>
    <row r="88" spans="1:11" ht="12.75">
      <c r="A88" s="90">
        <v>2</v>
      </c>
      <c r="B88" s="90">
        <f t="shared" si="0"/>
        <v>-1</v>
      </c>
      <c r="C88" s="90">
        <f t="shared" si="1"/>
        <v>0</v>
      </c>
      <c r="D88" s="8"/>
      <c r="E88" s="8"/>
      <c r="F88" s="8"/>
      <c r="G88" s="8"/>
      <c r="H88" s="8"/>
      <c r="I88" s="8"/>
      <c r="J88" s="8"/>
      <c r="K88" s="8"/>
    </row>
    <row r="89" spans="1:11" ht="12.75">
      <c r="A89" s="90">
        <v>3</v>
      </c>
      <c r="B89" s="90">
        <f t="shared" si="0"/>
        <v>-1.8</v>
      </c>
      <c r="C89" s="90">
        <f t="shared" si="1"/>
        <v>-1</v>
      </c>
      <c r="D89" s="8"/>
      <c r="E89" s="8"/>
      <c r="F89" s="8"/>
      <c r="G89" s="8"/>
      <c r="H89" s="8"/>
      <c r="I89" s="8"/>
      <c r="J89" s="8"/>
      <c r="K89" s="8"/>
    </row>
    <row r="90" spans="1:11" ht="12.75">
      <c r="A90" s="90">
        <v>4</v>
      </c>
      <c r="B90" s="90">
        <f t="shared" si="0"/>
        <v>-2.6</v>
      </c>
      <c r="C90" s="90">
        <f t="shared" si="1"/>
        <v>-2</v>
      </c>
      <c r="D90" s="8"/>
      <c r="E90" s="8"/>
      <c r="F90" s="8"/>
      <c r="G90" s="8"/>
      <c r="H90" s="8"/>
      <c r="I90" s="8"/>
      <c r="J90" s="8"/>
      <c r="K90" s="8"/>
    </row>
    <row r="91" spans="1:11" ht="12.75">
      <c r="A91" s="90">
        <v>5</v>
      </c>
      <c r="B91" s="90">
        <f t="shared" si="0"/>
        <v>-3.4</v>
      </c>
      <c r="C91" s="90">
        <f t="shared" si="1"/>
        <v>-3</v>
      </c>
      <c r="D91" s="8"/>
      <c r="E91" s="8"/>
      <c r="F91" s="8"/>
      <c r="G91" s="8"/>
      <c r="H91" s="8"/>
      <c r="I91" s="8"/>
      <c r="J91" s="8"/>
      <c r="K91" s="8"/>
    </row>
    <row r="92" spans="1:11" ht="12.75">
      <c r="A92" s="90">
        <v>6</v>
      </c>
      <c r="B92" s="90">
        <f t="shared" si="0"/>
        <v>-4.2</v>
      </c>
      <c r="C92" s="90">
        <f t="shared" si="1"/>
        <v>-4</v>
      </c>
      <c r="D92" s="8"/>
      <c r="E92" s="8"/>
      <c r="F92" s="8"/>
      <c r="G92" s="8"/>
      <c r="H92" s="8"/>
      <c r="I92" s="8"/>
      <c r="J92" s="8"/>
      <c r="K92" s="8"/>
    </row>
    <row r="93" spans="1:11" ht="12.75">
      <c r="A93" s="82">
        <v>7</v>
      </c>
      <c r="B93" s="82">
        <f t="shared" si="0"/>
        <v>-5</v>
      </c>
      <c r="C93" s="82">
        <f t="shared" si="1"/>
        <v>-5</v>
      </c>
      <c r="D93" s="8"/>
      <c r="E93" s="8"/>
      <c r="F93" s="8"/>
      <c r="G93" s="8"/>
      <c r="H93" s="8"/>
      <c r="I93" s="8"/>
      <c r="J93" s="8"/>
      <c r="K93" s="8"/>
    </row>
    <row r="94" spans="1:10" ht="12.75">
      <c r="A94" s="90">
        <v>8</v>
      </c>
      <c r="B94" s="90">
        <f t="shared" si="0"/>
        <v>-5.8</v>
      </c>
      <c r="C94" s="90">
        <f t="shared" si="1"/>
        <v>-6</v>
      </c>
      <c r="D94" s="3"/>
      <c r="E94" s="3"/>
      <c r="F94" s="3"/>
      <c r="G94" s="3"/>
      <c r="H94" s="3"/>
      <c r="I94" s="3"/>
      <c r="J94" s="3"/>
    </row>
    <row r="95" spans="1:3" ht="12.75">
      <c r="A95" s="90">
        <v>9</v>
      </c>
      <c r="B95" s="90">
        <f t="shared" si="0"/>
        <v>-6.6</v>
      </c>
      <c r="C95" s="90">
        <f t="shared" si="1"/>
        <v>-7</v>
      </c>
    </row>
    <row r="100" ht="12.75">
      <c r="A100" s="61" t="s">
        <v>88</v>
      </c>
    </row>
    <row r="101" spans="3:10" ht="12.75">
      <c r="C101" s="161" t="s">
        <v>89</v>
      </c>
      <c r="D101" s="161"/>
      <c r="E101" s="161"/>
      <c r="F101" s="161"/>
      <c r="G101" s="161"/>
      <c r="H101" s="161"/>
      <c r="J101" s="8"/>
    </row>
    <row r="102" spans="3:10" ht="12.75">
      <c r="C102" s="163" t="s">
        <v>67</v>
      </c>
      <c r="D102" s="163"/>
      <c r="E102" s="163"/>
      <c r="F102" s="163"/>
      <c r="G102" s="163"/>
      <c r="J102" s="8"/>
    </row>
    <row r="103" ht="12.75">
      <c r="J103" s="8"/>
    </row>
    <row r="104" spans="2:10" ht="12.75">
      <c r="B104" s="4" t="s">
        <v>34</v>
      </c>
      <c r="D104" t="s">
        <v>111</v>
      </c>
      <c r="F104" t="s">
        <v>85</v>
      </c>
      <c r="J104" s="8"/>
    </row>
    <row r="105" spans="4:10" ht="12.75">
      <c r="D105" t="s">
        <v>86</v>
      </c>
      <c r="F105" s="81" t="s">
        <v>12</v>
      </c>
      <c r="G105" s="81" t="s">
        <v>13</v>
      </c>
      <c r="J105" s="8"/>
    </row>
    <row r="106" spans="6:10" ht="12.75">
      <c r="F106" s="13">
        <v>-2</v>
      </c>
      <c r="G106" s="13">
        <v>3</v>
      </c>
      <c r="I106" s="31"/>
      <c r="J106" s="8"/>
    </row>
    <row r="107" ht="12.75">
      <c r="J107" s="8"/>
    </row>
    <row r="108" spans="2:10" ht="12.75">
      <c r="B108" s="1" t="s">
        <v>90</v>
      </c>
      <c r="C108" s="93">
        <f>2*G110*F106-H110</f>
        <v>3</v>
      </c>
      <c r="J108" s="8"/>
    </row>
    <row r="109" spans="2:10" ht="12.75">
      <c r="B109" s="1" t="s">
        <v>91</v>
      </c>
      <c r="C109" s="94">
        <f>G110*F106+H110</f>
        <v>3</v>
      </c>
      <c r="G109" s="78" t="s">
        <v>83</v>
      </c>
      <c r="H109" s="78" t="s">
        <v>84</v>
      </c>
      <c r="J109" s="8"/>
    </row>
    <row r="110" spans="2:10" ht="12.75">
      <c r="B110" s="168" t="s">
        <v>87</v>
      </c>
      <c r="C110" s="169"/>
      <c r="D110" s="87">
        <f>C108+C109</f>
        <v>6</v>
      </c>
      <c r="F110" s="6" t="s">
        <v>0</v>
      </c>
      <c r="G110" s="92">
        <v>-1</v>
      </c>
      <c r="H110" s="92">
        <v>1</v>
      </c>
      <c r="J110" s="8"/>
    </row>
  </sheetData>
  <mergeCells count="18">
    <mergeCell ref="C2:F2"/>
    <mergeCell ref="C3:G3"/>
    <mergeCell ref="D44:G44"/>
    <mergeCell ref="C45:G45"/>
    <mergeCell ref="C12:F12"/>
    <mergeCell ref="C13:G13"/>
    <mergeCell ref="B16:D16"/>
    <mergeCell ref="B17:D17"/>
    <mergeCell ref="C48:E48"/>
    <mergeCell ref="F54:I54"/>
    <mergeCell ref="C25:G25"/>
    <mergeCell ref="C29:D29"/>
    <mergeCell ref="B110:C110"/>
    <mergeCell ref="C102:G102"/>
    <mergeCell ref="C101:H101"/>
    <mergeCell ref="C57:F57"/>
    <mergeCell ref="C58:G58"/>
    <mergeCell ref="C80:G80"/>
  </mergeCells>
  <printOptions/>
  <pageMargins left="0.75" right="0.75" top="1" bottom="1" header="0.5" footer="0.5"/>
  <pageSetup orientation="portrait" paperSize="9" r:id="rId2"/>
  <headerFooter alignWithMargins="0">
    <oddHeader>&amp;CMateriał z zastosowania komputera w matematyce - szkoła średnia
 październik 2002 r.</oddHeader>
    <oddFooter>&amp;ROpracował: mgr Zygmunt Pastuszczak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3"/>
  <dimension ref="A2:H55"/>
  <sheetViews>
    <sheetView workbookViewId="0" topLeftCell="A34">
      <selection activeCell="H53" sqref="H53"/>
    </sheetView>
  </sheetViews>
  <sheetFormatPr defaultColWidth="9.00390625" defaultRowHeight="12.75"/>
  <cols>
    <col min="1" max="1" width="9.25390625" style="0" bestFit="1" customWidth="1"/>
    <col min="2" max="5" width="9.75390625" style="0" bestFit="1" customWidth="1"/>
    <col min="6" max="6" width="9.375" style="0" bestFit="1" customWidth="1"/>
    <col min="7" max="7" width="9.75390625" style="0" bestFit="1" customWidth="1"/>
    <col min="8" max="8" width="9.375" style="0" bestFit="1" customWidth="1"/>
  </cols>
  <sheetData>
    <row r="2" spans="1:7" ht="12.75">
      <c r="A2" s="61" t="s">
        <v>19</v>
      </c>
      <c r="C2" s="161" t="s">
        <v>101</v>
      </c>
      <c r="D2" s="161"/>
      <c r="E2" s="161"/>
      <c r="F2" s="161"/>
      <c r="G2" s="161"/>
    </row>
    <row r="3" spans="3:7" ht="12.75">
      <c r="C3" s="163" t="s">
        <v>99</v>
      </c>
      <c r="D3" s="163"/>
      <c r="E3" s="163"/>
      <c r="F3" s="163"/>
      <c r="G3" s="163"/>
    </row>
    <row r="5" ht="12.75">
      <c r="B5" t="s">
        <v>102</v>
      </c>
    </row>
    <row r="6" ht="13.5" thickBot="1"/>
    <row r="7" spans="2:8" ht="12.75">
      <c r="B7" s="111" t="s">
        <v>92</v>
      </c>
      <c r="C7" s="112" t="s">
        <v>93</v>
      </c>
      <c r="D7" s="112" t="s">
        <v>94</v>
      </c>
      <c r="E7" s="112" t="s">
        <v>95</v>
      </c>
      <c r="F7" s="113" t="s">
        <v>96</v>
      </c>
      <c r="G7" s="114" t="s">
        <v>97</v>
      </c>
      <c r="H7" s="115" t="s">
        <v>98</v>
      </c>
    </row>
    <row r="8" spans="2:8" ht="12.75">
      <c r="B8" s="78" t="b">
        <f>TRUE()</f>
        <v>1</v>
      </c>
      <c r="C8" s="78" t="b">
        <f>TRUE()</f>
        <v>1</v>
      </c>
      <c r="D8" s="86" t="b">
        <f>NOT(B8)</f>
        <v>0</v>
      </c>
      <c r="E8" s="86" t="b">
        <f>OR(D8,C8)</f>
        <v>1</v>
      </c>
      <c r="F8" s="86" t="b">
        <f>IF(B8,C8,NOT(B8))</f>
        <v>1</v>
      </c>
      <c r="G8" s="92" t="b">
        <f>IF(E8,F8,NOT(E8))</f>
        <v>1</v>
      </c>
      <c r="H8" s="92" t="b">
        <f>IF(F8,E8,NOT(F8))</f>
        <v>1</v>
      </c>
    </row>
    <row r="9" spans="2:8" ht="12.75">
      <c r="B9" s="78" t="b">
        <f>FALSE()</f>
        <v>0</v>
      </c>
      <c r="C9" s="78" t="b">
        <f>FALSE()</f>
        <v>0</v>
      </c>
      <c r="D9" s="86" t="b">
        <f>NOT(B9)</f>
        <v>1</v>
      </c>
      <c r="E9" s="86" t="b">
        <f>OR(D9,C9)</f>
        <v>1</v>
      </c>
      <c r="F9" s="86" t="b">
        <f>IF(B9,C9,NOT(B9))</f>
        <v>1</v>
      </c>
      <c r="G9" s="92" t="b">
        <f>IF(E9,F9,NOT(E9))</f>
        <v>1</v>
      </c>
      <c r="H9" s="92" t="b">
        <f>IF(F9,E9,NOT(F9))</f>
        <v>1</v>
      </c>
    </row>
    <row r="10" spans="2:8" ht="12.75">
      <c r="B10" s="78" t="b">
        <f>FALSE()</f>
        <v>0</v>
      </c>
      <c r="C10" s="78" t="b">
        <f>TRUE()</f>
        <v>1</v>
      </c>
      <c r="D10" s="86" t="b">
        <f>NOT(B10)</f>
        <v>1</v>
      </c>
      <c r="E10" s="86" t="b">
        <f>OR(D10,C10)</f>
        <v>1</v>
      </c>
      <c r="F10" s="86" t="b">
        <f>IF(B10,C10,NOT(B10))</f>
        <v>1</v>
      </c>
      <c r="G10" s="92" t="b">
        <f>IF(E10,F10,NOT(E10))</f>
        <v>1</v>
      </c>
      <c r="H10" s="92" t="b">
        <f>IF(F10,E10,NOT(F10))</f>
        <v>1</v>
      </c>
    </row>
    <row r="11" spans="2:8" ht="12.75">
      <c r="B11" s="102" t="b">
        <f>TRUE()</f>
        <v>1</v>
      </c>
      <c r="C11" s="78" t="b">
        <f>FALSE()</f>
        <v>0</v>
      </c>
      <c r="D11" s="96" t="b">
        <f>NOT(B11)</f>
        <v>0</v>
      </c>
      <c r="E11" s="96" t="b">
        <f>OR(D11,C11)</f>
        <v>0</v>
      </c>
      <c r="F11" s="101" t="b">
        <f>IF(B11,C11,NOT(B11))</f>
        <v>0</v>
      </c>
      <c r="G11" s="109" t="b">
        <f>IF(E11,F11,NOT(E11))</f>
        <v>1</v>
      </c>
      <c r="H11" s="92" t="b">
        <f>IF(F11,E11,NOT(F11))</f>
        <v>1</v>
      </c>
    </row>
    <row r="12" spans="2:8" ht="12.75">
      <c r="B12" s="10"/>
      <c r="C12" s="10"/>
      <c r="D12" s="3"/>
      <c r="E12" s="3"/>
      <c r="F12" s="3"/>
      <c r="G12" s="110"/>
      <c r="H12" s="110"/>
    </row>
    <row r="13" spans="2:8" ht="12.75">
      <c r="B13" s="1" t="s">
        <v>0</v>
      </c>
      <c r="C13" s="9" t="s">
        <v>106</v>
      </c>
      <c r="D13" s="9"/>
      <c r="E13" s="9"/>
      <c r="F13" s="3"/>
      <c r="G13" s="110"/>
      <c r="H13" s="110"/>
    </row>
    <row r="15" spans="2:8" ht="12.75">
      <c r="B15" s="163" t="s">
        <v>100</v>
      </c>
      <c r="C15" s="163"/>
      <c r="D15" s="163"/>
      <c r="E15" s="163"/>
      <c r="F15" s="163"/>
      <c r="G15" s="163"/>
      <c r="H15" s="163"/>
    </row>
    <row r="16" ht="13.5" thickBot="1"/>
    <row r="17" spans="2:8" ht="13.5" thickBot="1">
      <c r="B17" s="97" t="s">
        <v>92</v>
      </c>
      <c r="C17" s="98" t="s">
        <v>93</v>
      </c>
      <c r="D17" s="98" t="s">
        <v>94</v>
      </c>
      <c r="E17" s="98" t="s">
        <v>95</v>
      </c>
      <c r="F17" s="100" t="s">
        <v>96</v>
      </c>
      <c r="G17" s="127" t="s">
        <v>123</v>
      </c>
      <c r="H17" s="123"/>
    </row>
    <row r="18" spans="2:8" ht="12.75">
      <c r="B18" s="102">
        <f>N(TRUE())</f>
        <v>1</v>
      </c>
      <c r="C18" s="102">
        <f>N(TRUE())</f>
        <v>1</v>
      </c>
      <c r="D18" s="102">
        <f>N(NOT(B18))</f>
        <v>0</v>
      </c>
      <c r="E18" s="102">
        <f>N(OR(D18,C18))</f>
        <v>1</v>
      </c>
      <c r="F18" s="103">
        <f>N(IF(B18,C18,NOT(B18)))</f>
        <v>1</v>
      </c>
      <c r="G18" s="158">
        <f>N(AND(IF(E18,F18,NOT(E18)),IF(F18,E18,NOT(F18))))</f>
        <v>1</v>
      </c>
      <c r="H18" s="125"/>
    </row>
    <row r="19" spans="2:8" ht="12.75">
      <c r="B19" s="78">
        <f>N(FALSE())</f>
        <v>0</v>
      </c>
      <c r="C19" s="78">
        <f>N(FALSE())</f>
        <v>0</v>
      </c>
      <c r="D19" s="102">
        <f>N(NOT(B19))</f>
        <v>1</v>
      </c>
      <c r="E19" s="102">
        <f>N(OR(D19,C19))</f>
        <v>1</v>
      </c>
      <c r="F19" s="103">
        <f>N(IF(B19,C19,NOT(B19)))</f>
        <v>1</v>
      </c>
      <c r="G19" s="159">
        <f>N(AND(IF(E19,F19,NOT(E19)),IF(F19,E19,NOT(F19))))</f>
        <v>1</v>
      </c>
      <c r="H19" s="126"/>
    </row>
    <row r="20" spans="2:8" ht="12.75">
      <c r="B20" s="78">
        <f>N(FALSE())</f>
        <v>0</v>
      </c>
      <c r="C20" s="102">
        <f>N(TRUE())</f>
        <v>1</v>
      </c>
      <c r="D20" s="102">
        <f>N(NOT(B20))</f>
        <v>1</v>
      </c>
      <c r="E20" s="102">
        <f>N(OR(D20,C20))</f>
        <v>1</v>
      </c>
      <c r="F20" s="103">
        <f>N(IF(B20,C20,NOT(B20)))</f>
        <v>1</v>
      </c>
      <c r="G20" s="159">
        <f>N(AND(IF(E20,F20,NOT(E20)),IF(F20,E20,NOT(F20))))</f>
        <v>1</v>
      </c>
      <c r="H20" s="126"/>
    </row>
    <row r="21" spans="2:8" ht="12.75">
      <c r="B21" s="102">
        <f>N(TRUE())</f>
        <v>1</v>
      </c>
      <c r="C21" s="78">
        <f>N(FALSE())</f>
        <v>0</v>
      </c>
      <c r="D21" s="102">
        <f>N(NOT(B21))</f>
        <v>0</v>
      </c>
      <c r="E21" s="102">
        <f>N(OR(D21,C21))</f>
        <v>0</v>
      </c>
      <c r="F21" s="103">
        <f>N(IF(B21,C21,NOT(B21)))</f>
        <v>0</v>
      </c>
      <c r="G21" s="160">
        <f>N(AND(IF(E21,F21,NOT(E21)),IF(F21,E21,NOT(F21))))</f>
        <v>1</v>
      </c>
      <c r="H21" s="124"/>
    </row>
    <row r="22" spans="2:8" ht="12.75">
      <c r="B22" s="10"/>
      <c r="C22" s="10"/>
      <c r="D22" s="10"/>
      <c r="E22" s="10"/>
      <c r="F22" s="10"/>
      <c r="G22" s="110"/>
      <c r="H22" s="110"/>
    </row>
    <row r="23" spans="2:8" ht="12.75">
      <c r="B23" s="1" t="s">
        <v>0</v>
      </c>
      <c r="C23" s="177" t="str">
        <f>IF(AND(G18=1,G19=1,G20=1,G21=1),"To jest prawo logiczne","To nie jest prawo logiczne")</f>
        <v>To jest prawo logiczne</v>
      </c>
      <c r="D23" s="177"/>
      <c r="E23" s="177"/>
      <c r="H23" s="110"/>
    </row>
    <row r="25" ht="12.75">
      <c r="A25" s="61" t="s">
        <v>18</v>
      </c>
    </row>
    <row r="26" ht="12.75">
      <c r="B26" t="s">
        <v>103</v>
      </c>
    </row>
    <row r="27" ht="13.5" thickBot="1"/>
    <row r="28" spans="2:8" ht="13.5" thickBot="1">
      <c r="B28" s="97" t="s">
        <v>92</v>
      </c>
      <c r="C28" s="98" t="s">
        <v>93</v>
      </c>
      <c r="D28" s="98" t="s">
        <v>94</v>
      </c>
      <c r="E28" s="106" t="s">
        <v>95</v>
      </c>
      <c r="F28" s="174" t="s">
        <v>104</v>
      </c>
      <c r="G28" s="175"/>
      <c r="H28" s="176"/>
    </row>
    <row r="29" spans="2:8" ht="12.75">
      <c r="B29" s="102" t="b">
        <f>TRUE()</f>
        <v>1</v>
      </c>
      <c r="C29" s="102" t="b">
        <f>TRUE()</f>
        <v>1</v>
      </c>
      <c r="D29" s="96" t="b">
        <f>NOT(B29)</f>
        <v>0</v>
      </c>
      <c r="E29" s="86" t="b">
        <f>OR(D29,C29)</f>
        <v>1</v>
      </c>
      <c r="G29" s="108" t="b">
        <f>IF(B29,E29,NOT(B29))</f>
        <v>1</v>
      </c>
      <c r="H29" s="105"/>
    </row>
    <row r="30" spans="2:8" ht="12.75">
      <c r="B30" s="78" t="b">
        <f>FALSE()</f>
        <v>0</v>
      </c>
      <c r="C30" s="78" t="b">
        <f>FALSE()</f>
        <v>0</v>
      </c>
      <c r="D30" s="96" t="b">
        <f>NOT(B30)</f>
        <v>1</v>
      </c>
      <c r="E30" s="96" t="b">
        <f>OR(D30,C30)</f>
        <v>1</v>
      </c>
      <c r="G30" s="108" t="b">
        <f>IF(B30,E30,NOT(B30))</f>
        <v>1</v>
      </c>
      <c r="H30" s="105"/>
    </row>
    <row r="31" spans="2:8" ht="12.75">
      <c r="B31" s="78" t="b">
        <f>FALSE()</f>
        <v>0</v>
      </c>
      <c r="C31" s="102" t="b">
        <f>TRUE()</f>
        <v>1</v>
      </c>
      <c r="D31" s="96" t="b">
        <f>NOT(B31)</f>
        <v>1</v>
      </c>
      <c r="E31" s="96" t="b">
        <f>OR(D31,C31)</f>
        <v>1</v>
      </c>
      <c r="G31" s="108" t="b">
        <f>IF(B31,E31,NOT(B31))</f>
        <v>1</v>
      </c>
      <c r="H31" s="105"/>
    </row>
    <row r="32" spans="2:8" ht="12.75">
      <c r="B32" s="102" t="b">
        <f>TRUE()</f>
        <v>1</v>
      </c>
      <c r="C32" s="78" t="b">
        <f>FALSE()</f>
        <v>0</v>
      </c>
      <c r="D32" s="96" t="b">
        <f>NOT(B32)</f>
        <v>0</v>
      </c>
      <c r="E32" s="96" t="b">
        <f>OR(D32,C32)</f>
        <v>0</v>
      </c>
      <c r="G32" s="108" t="b">
        <f>IF(B32,E32,NOT(B32))</f>
        <v>0</v>
      </c>
      <c r="H32" s="105"/>
    </row>
    <row r="33" spans="2:8" ht="12.75">
      <c r="B33" s="10"/>
      <c r="C33" s="10"/>
      <c r="D33" s="3"/>
      <c r="E33" s="3"/>
      <c r="G33" s="54"/>
      <c r="H33" s="105"/>
    </row>
    <row r="34" spans="2:8" ht="12.75">
      <c r="B34" s="1" t="s">
        <v>0</v>
      </c>
      <c r="C34" s="9" t="str">
        <f>IF(AND(G29=TRUE,G30=TRUE,G31=TRUE,G32=TRUE),"To jest prawo logiczne","To nie jest prawo logiczne")</f>
        <v>To nie jest prawo logiczne</v>
      </c>
      <c r="D34" s="9"/>
      <c r="E34" s="9"/>
      <c r="G34" s="54"/>
      <c r="H34" s="105"/>
    </row>
    <row r="36" spans="2:8" ht="12.75">
      <c r="B36" s="163" t="s">
        <v>100</v>
      </c>
      <c r="C36" s="163"/>
      <c r="D36" s="163"/>
      <c r="E36" s="163"/>
      <c r="F36" s="163"/>
      <c r="G36" s="163"/>
      <c r="H36" s="163"/>
    </row>
    <row r="37" ht="13.5" thickBot="1"/>
    <row r="38" spans="2:8" ht="13.5" thickBot="1">
      <c r="B38" s="97" t="s">
        <v>92</v>
      </c>
      <c r="C38" s="98" t="s">
        <v>93</v>
      </c>
      <c r="D38" s="98" t="s">
        <v>94</v>
      </c>
      <c r="E38" s="106" t="s">
        <v>95</v>
      </c>
      <c r="F38" s="174" t="s">
        <v>104</v>
      </c>
      <c r="G38" s="175"/>
      <c r="H38" s="176"/>
    </row>
    <row r="39" spans="2:8" ht="12.75">
      <c r="B39" s="102">
        <f>N(TRUE())</f>
        <v>1</v>
      </c>
      <c r="C39" s="102">
        <f>N(TRUE())</f>
        <v>1</v>
      </c>
      <c r="D39" s="102">
        <f>N(NOT(B39))</f>
        <v>0</v>
      </c>
      <c r="E39" s="78">
        <f>N(OR(D39,C39))</f>
        <v>1</v>
      </c>
      <c r="G39" s="107">
        <f>N(IF(B39,E39,NOT(B39)))</f>
        <v>1</v>
      </c>
      <c r="H39" s="105"/>
    </row>
    <row r="40" spans="2:8" ht="12.75">
      <c r="B40" s="78">
        <f>N(FALSE())</f>
        <v>0</v>
      </c>
      <c r="C40" s="78">
        <f>N(FALSE())</f>
        <v>0</v>
      </c>
      <c r="D40" s="102">
        <f>N(NOT(B40))</f>
        <v>1</v>
      </c>
      <c r="E40" s="78">
        <f>N(OR(D40,C40))</f>
        <v>1</v>
      </c>
      <c r="G40" s="107">
        <f>N(IF(B40,E40,NOT(B40)))</f>
        <v>1</v>
      </c>
      <c r="H40" s="105"/>
    </row>
    <row r="41" spans="2:8" ht="12.75">
      <c r="B41" s="78">
        <f>N(FALSE())</f>
        <v>0</v>
      </c>
      <c r="C41" s="102">
        <f>N(TRUE())</f>
        <v>1</v>
      </c>
      <c r="D41" s="102">
        <f>N(NOT(B41))</f>
        <v>1</v>
      </c>
      <c r="E41" s="78">
        <f>N(OR(D41,C41))</f>
        <v>1</v>
      </c>
      <c r="G41" s="107">
        <f>N(IF(B41,E41,NOT(B41)))</f>
        <v>1</v>
      </c>
      <c r="H41" s="105"/>
    </row>
    <row r="42" spans="2:8" ht="12.75">
      <c r="B42" s="102">
        <f>N(TRUE())</f>
        <v>1</v>
      </c>
      <c r="C42" s="78">
        <f>N(FALSE())</f>
        <v>0</v>
      </c>
      <c r="D42" s="102">
        <f>N(NOT(B42))</f>
        <v>0</v>
      </c>
      <c r="E42" s="78">
        <f>N(OR(D42,C42))</f>
        <v>0</v>
      </c>
      <c r="G42" s="107">
        <f>N(IF(B42,E42,NOT(B42)))</f>
        <v>0</v>
      </c>
      <c r="H42" s="105"/>
    </row>
    <row r="44" spans="2:7" ht="12.75">
      <c r="B44" s="1" t="s">
        <v>0</v>
      </c>
      <c r="C44" s="9" t="str">
        <f>IF(AND(G39=1,G40=1,G41=1,G42=1),"To jest prawo logiczne","To nie jest prawo logiczne")</f>
        <v>To nie jest prawo logiczne</v>
      </c>
      <c r="D44" s="9"/>
      <c r="E44" s="9"/>
      <c r="F44" s="35"/>
      <c r="G44" s="35"/>
    </row>
    <row r="45" ht="12.75">
      <c r="A45" s="61" t="s">
        <v>22</v>
      </c>
    </row>
    <row r="46" spans="2:8" ht="12.75">
      <c r="B46" s="163" t="s">
        <v>100</v>
      </c>
      <c r="C46" s="163"/>
      <c r="D46" s="163"/>
      <c r="E46" s="163"/>
      <c r="F46" s="163"/>
      <c r="G46" s="163"/>
      <c r="H46" s="163"/>
    </row>
    <row r="47" spans="1:8" ht="12.75">
      <c r="A47" s="35"/>
      <c r="B47" t="s">
        <v>107</v>
      </c>
      <c r="C47" s="35"/>
      <c r="D47" s="35"/>
      <c r="E47" s="35"/>
      <c r="F47" s="35"/>
      <c r="G47" s="35"/>
      <c r="H47" s="35"/>
    </row>
    <row r="48" spans="1:8" ht="13.5" thickBot="1">
      <c r="A48" s="35"/>
      <c r="B48" s="35"/>
      <c r="C48" s="35"/>
      <c r="D48" s="35"/>
      <c r="E48" s="35"/>
      <c r="F48" s="35"/>
      <c r="G48" s="35"/>
      <c r="H48" s="35"/>
    </row>
    <row r="49" spans="1:7" ht="13.5" thickBot="1">
      <c r="A49" s="35"/>
      <c r="B49" s="97" t="s">
        <v>92</v>
      </c>
      <c r="C49" s="100" t="s">
        <v>93</v>
      </c>
      <c r="D49" s="99" t="s">
        <v>108</v>
      </c>
      <c r="E49" s="99" t="s">
        <v>109</v>
      </c>
      <c r="F49" s="104" t="s">
        <v>97</v>
      </c>
      <c r="G49" s="99" t="s">
        <v>98</v>
      </c>
    </row>
    <row r="50" spans="1:7" ht="12.75">
      <c r="A50" s="35"/>
      <c r="B50" s="102">
        <f>N(TRUE())</f>
        <v>1</v>
      </c>
      <c r="C50" s="103">
        <f>N(TRUE())</f>
        <v>1</v>
      </c>
      <c r="D50" s="118">
        <f>N(AND(B50,C50))</f>
        <v>1</v>
      </c>
      <c r="E50" s="103">
        <f>N(OR(D50,C50))</f>
        <v>1</v>
      </c>
      <c r="F50" s="109">
        <f>N(IF(E50,B50,NOT(E50)))</f>
        <v>1</v>
      </c>
      <c r="G50" s="109">
        <f>N(IF(B50,E50,NOT(B50)))</f>
        <v>1</v>
      </c>
    </row>
    <row r="51" spans="1:7" ht="12.75">
      <c r="A51" s="35"/>
      <c r="B51" s="78">
        <f>N(FALSE())</f>
        <v>0</v>
      </c>
      <c r="C51" s="117">
        <f>N(FALSE())</f>
        <v>0</v>
      </c>
      <c r="D51" s="118">
        <f>N(AND(B51,C51))</f>
        <v>0</v>
      </c>
      <c r="E51" s="103">
        <f>N(OR(D51,C51))</f>
        <v>0</v>
      </c>
      <c r="F51" s="109">
        <f>N(IF(E51,B51,NOT(E51)))</f>
        <v>1</v>
      </c>
      <c r="G51" s="109">
        <f>N(IF(B51,E51,NOT(B51)))</f>
        <v>1</v>
      </c>
    </row>
    <row r="52" spans="1:7" ht="12.75">
      <c r="A52" s="35"/>
      <c r="B52" s="78">
        <f>N(FALSE())</f>
        <v>0</v>
      </c>
      <c r="C52" s="103">
        <f>N(TRUE())</f>
        <v>1</v>
      </c>
      <c r="D52" s="118">
        <f>N(AND(B52,C52))</f>
        <v>0</v>
      </c>
      <c r="E52" s="103">
        <f>N(OR(D52,C52))</f>
        <v>1</v>
      </c>
      <c r="F52" s="109">
        <f>N(IF(E52,B52,NOT(E52)))</f>
        <v>0</v>
      </c>
      <c r="G52" s="109">
        <f>N(IF(B52,E52,NOT(B52)))</f>
        <v>1</v>
      </c>
    </row>
    <row r="53" spans="1:7" ht="12.75">
      <c r="A53" s="35"/>
      <c r="B53" s="102">
        <f>N(TRUE())</f>
        <v>1</v>
      </c>
      <c r="C53" s="117">
        <f>N(FALSE())</f>
        <v>0</v>
      </c>
      <c r="D53" s="118">
        <f>N(AND(B53,C53))</f>
        <v>0</v>
      </c>
      <c r="E53" s="103">
        <f>N(OR(D53,C53))</f>
        <v>0</v>
      </c>
      <c r="F53" s="109">
        <f>N(IF(E53,B53,NOT(E53)))</f>
        <v>1</v>
      </c>
      <c r="G53" s="109">
        <f>N(IF(B53,E53,NOT(B53)))</f>
        <v>0</v>
      </c>
    </row>
    <row r="54" spans="1:8" ht="12.75">
      <c r="A54" s="35"/>
      <c r="B54" s="35"/>
      <c r="C54" s="35"/>
      <c r="D54" s="35"/>
      <c r="E54" s="35"/>
      <c r="F54" s="35"/>
      <c r="G54" s="35"/>
      <c r="H54" s="35"/>
    </row>
    <row r="55" spans="2:5" ht="12.75">
      <c r="B55" s="1" t="s">
        <v>0</v>
      </c>
      <c r="C55" s="9" t="s">
        <v>105</v>
      </c>
      <c r="D55" s="18"/>
      <c r="E55" s="18"/>
    </row>
  </sheetData>
  <mergeCells count="8">
    <mergeCell ref="C2:G2"/>
    <mergeCell ref="C3:G3"/>
    <mergeCell ref="B46:H46"/>
    <mergeCell ref="F28:H28"/>
    <mergeCell ref="F38:H38"/>
    <mergeCell ref="B36:H36"/>
    <mergeCell ref="B15:H15"/>
    <mergeCell ref="C23:E23"/>
  </mergeCells>
  <printOptions/>
  <pageMargins left="0.75" right="0.75" top="1" bottom="1" header="0.5" footer="0.5"/>
  <pageSetup orientation="portrait" paperSize="9" r:id="rId1"/>
  <headerFooter alignWithMargins="0">
    <oddHeader>&amp;CMateriał z zastosowanie komputera w matematyce - szkoła średnia
 październik 2002 r.</oddHeader>
    <oddFooter>&amp;ROpracował: mgr Zygmunt Pastuszczak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Zygmunt Pastuszczak</dc:creator>
  <cp:keywords/>
  <dc:description/>
  <cp:lastModifiedBy>Wydawnictwo Nowik</cp:lastModifiedBy>
  <cp:lastPrinted>2002-10-18T18:24:47Z</cp:lastPrinted>
  <dcterms:created xsi:type="dcterms:W3CDTF">2002-10-05T17:47:32Z</dcterms:created>
  <dcterms:modified xsi:type="dcterms:W3CDTF">2002-11-21T08:36:00Z</dcterms:modified>
  <cp:category/>
  <cp:version/>
  <cp:contentType/>
  <cp:contentStatus/>
</cp:coreProperties>
</file>